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activeTab="3"/>
  </bookViews>
  <sheets>
    <sheet name="NCalc Data" sheetId="5" r:id="rId1"/>
    <sheet name="Calc Data" sheetId="1" r:id="rId2"/>
    <sheet name="Student Reference" sheetId="2" r:id="rId3"/>
    <sheet name="ANALYSIS" sheetId="3" r:id="rId4"/>
    <sheet name="Sheet1" sheetId="6" state="hidden" r:id="rId5"/>
  </sheets>
  <definedNames>
    <definedName name="_xlnm._FilterDatabase" localSheetId="2" hidden="1">'Student Reference'!$A$1:$D$249</definedName>
    <definedName name="Calc">'Calc Data'!$B$1:$SG$41</definedName>
    <definedName name="calcnames">'Calc Data'!$A$1:$SG$2</definedName>
    <definedName name="Names">'Student Reference'!$A:$C</definedName>
    <definedName name="ncnames">'NCalc Data'!$A$1:$SG$2</definedName>
    <definedName name="noncalc">'NCalc Data'!$A:$SG</definedName>
    <definedName name="_xlnm.Print_Area" localSheetId="3">ANALYSIS!$A$2:$K$46</definedName>
    <definedName name="_xlnm.Print_Titles" localSheetId="2">'Student Reference'!$1:$1</definedName>
  </definedNames>
  <calcPr calcId="125725"/>
</workbook>
</file>

<file path=xl/calcChain.xml><?xml version="1.0" encoding="utf-8"?>
<calcChain xmlns="http://schemas.openxmlformats.org/spreadsheetml/2006/main">
  <c r="B250" i="2"/>
  <c r="C250"/>
  <c r="B251"/>
  <c r="C251"/>
  <c r="B252"/>
  <c r="C252"/>
  <c r="B253"/>
  <c r="C253"/>
  <c r="B254"/>
  <c r="C254"/>
  <c r="B255"/>
  <c r="C255"/>
  <c r="B256"/>
  <c r="C256"/>
  <c r="B257"/>
  <c r="C257"/>
  <c r="B258"/>
  <c r="C258"/>
  <c r="B259"/>
  <c r="C259"/>
  <c r="B260"/>
  <c r="C260"/>
  <c r="B261"/>
  <c r="C261"/>
  <c r="B262"/>
  <c r="C262"/>
  <c r="B263"/>
  <c r="C263"/>
  <c r="B264"/>
  <c r="C264"/>
  <c r="B265"/>
  <c r="C265"/>
  <c r="B266"/>
  <c r="C266"/>
  <c r="B267"/>
  <c r="C267"/>
  <c r="B268"/>
  <c r="C268"/>
  <c r="B269"/>
  <c r="C269"/>
  <c r="B270"/>
  <c r="C270"/>
  <c r="B271"/>
  <c r="C271"/>
  <c r="B272"/>
  <c r="C272"/>
  <c r="B273"/>
  <c r="C273"/>
  <c r="B274"/>
  <c r="C274"/>
  <c r="B275"/>
  <c r="C275"/>
  <c r="B276"/>
  <c r="C276"/>
  <c r="B277"/>
  <c r="C277"/>
  <c r="B278"/>
  <c r="C278"/>
  <c r="B279"/>
  <c r="C279"/>
  <c r="B280"/>
  <c r="C280"/>
  <c r="B281"/>
  <c r="C281"/>
  <c r="B282"/>
  <c r="C282"/>
  <c r="B283"/>
  <c r="C283"/>
  <c r="B284"/>
  <c r="C284"/>
  <c r="B285"/>
  <c r="C285"/>
  <c r="B286"/>
  <c r="C286"/>
  <c r="B287"/>
  <c r="C287"/>
  <c r="B288"/>
  <c r="C288"/>
  <c r="B289"/>
  <c r="C289"/>
  <c r="B290"/>
  <c r="C290"/>
  <c r="B291"/>
  <c r="C291"/>
  <c r="B292"/>
  <c r="C292"/>
  <c r="B293"/>
  <c r="C293"/>
  <c r="B294"/>
  <c r="C294"/>
  <c r="B295"/>
  <c r="C295"/>
  <c r="B296"/>
  <c r="C296"/>
  <c r="B297"/>
  <c r="C297"/>
  <c r="B298"/>
  <c r="C298"/>
  <c r="B299"/>
  <c r="C299"/>
  <c r="B300"/>
  <c r="C300"/>
  <c r="B301"/>
  <c r="C301"/>
  <c r="B302"/>
  <c r="C302"/>
  <c r="B303"/>
  <c r="C303"/>
  <c r="B304"/>
  <c r="C304"/>
  <c r="B305"/>
  <c r="C305"/>
  <c r="B306"/>
  <c r="C306"/>
  <c r="B307"/>
  <c r="C307"/>
  <c r="B308"/>
  <c r="C308"/>
  <c r="B309"/>
  <c r="C309"/>
  <c r="B310"/>
  <c r="C310"/>
  <c r="B311"/>
  <c r="C311"/>
  <c r="B312"/>
  <c r="C312"/>
  <c r="B313"/>
  <c r="C313"/>
  <c r="B314"/>
  <c r="C314"/>
  <c r="B315"/>
  <c r="C315"/>
  <c r="B316"/>
  <c r="C316"/>
  <c r="B317"/>
  <c r="C317"/>
  <c r="B318"/>
  <c r="C318"/>
  <c r="B319"/>
  <c r="C319"/>
  <c r="B320"/>
  <c r="C320"/>
  <c r="B321"/>
  <c r="C321"/>
  <c r="B322"/>
  <c r="C322"/>
  <c r="B323"/>
  <c r="C323"/>
  <c r="B324"/>
  <c r="C324"/>
  <c r="B325"/>
  <c r="C325"/>
  <c r="B326"/>
  <c r="C326"/>
  <c r="B327"/>
  <c r="C327"/>
  <c r="B328"/>
  <c r="C328"/>
  <c r="B329"/>
  <c r="C329"/>
  <c r="B330"/>
  <c r="C330"/>
  <c r="B331"/>
  <c r="C331"/>
  <c r="B332"/>
  <c r="C332"/>
  <c r="B333"/>
  <c r="C333"/>
  <c r="B334"/>
  <c r="C334"/>
  <c r="B335"/>
  <c r="C335"/>
  <c r="B336"/>
  <c r="C336"/>
  <c r="B337"/>
  <c r="C337"/>
  <c r="B338"/>
  <c r="C338"/>
  <c r="B339"/>
  <c r="C339"/>
  <c r="B340"/>
  <c r="C340"/>
  <c r="B341"/>
  <c r="C341"/>
  <c r="B342"/>
  <c r="C342"/>
  <c r="B343"/>
  <c r="C343"/>
  <c r="B344"/>
  <c r="C344"/>
  <c r="B345"/>
  <c r="C345"/>
  <c r="B346"/>
  <c r="C346"/>
  <c r="B347"/>
  <c r="C347"/>
  <c r="B348"/>
  <c r="C348"/>
  <c r="B349"/>
  <c r="C349"/>
  <c r="B350"/>
  <c r="C350"/>
  <c r="B351"/>
  <c r="C351"/>
  <c r="B352"/>
  <c r="C352"/>
  <c r="B353"/>
  <c r="C353"/>
  <c r="B354"/>
  <c r="C354"/>
  <c r="B355"/>
  <c r="C355"/>
  <c r="B356"/>
  <c r="C356"/>
  <c r="B357"/>
  <c r="C357"/>
  <c r="B358"/>
  <c r="C358"/>
  <c r="B359"/>
  <c r="C359"/>
  <c r="B360"/>
  <c r="C360"/>
  <c r="B361"/>
  <c r="C361"/>
  <c r="B362"/>
  <c r="C362"/>
  <c r="B363"/>
  <c r="C363"/>
  <c r="B364"/>
  <c r="C364"/>
  <c r="B365"/>
  <c r="C365"/>
  <c r="B366"/>
  <c r="C366"/>
  <c r="B367"/>
  <c r="C367"/>
  <c r="B368"/>
  <c r="C368"/>
  <c r="B369"/>
  <c r="C369"/>
  <c r="B370"/>
  <c r="C370"/>
  <c r="B371"/>
  <c r="C371"/>
  <c r="B372"/>
  <c r="C372"/>
  <c r="B373"/>
  <c r="C373"/>
  <c r="B374"/>
  <c r="C374"/>
  <c r="B375"/>
  <c r="C375"/>
  <c r="B376"/>
  <c r="C376"/>
  <c r="B377"/>
  <c r="C377"/>
  <c r="B378"/>
  <c r="C378"/>
  <c r="B379"/>
  <c r="C379"/>
  <c r="B380"/>
  <c r="C380"/>
  <c r="B381"/>
  <c r="C381"/>
  <c r="B382"/>
  <c r="C382"/>
  <c r="B383"/>
  <c r="C383"/>
  <c r="B384"/>
  <c r="C384"/>
  <c r="B385"/>
  <c r="C385"/>
  <c r="B386"/>
  <c r="C386"/>
  <c r="B387"/>
  <c r="C387"/>
  <c r="B388"/>
  <c r="C388"/>
  <c r="B389"/>
  <c r="C389"/>
  <c r="B390"/>
  <c r="C390"/>
  <c r="B391"/>
  <c r="C391"/>
  <c r="B392"/>
  <c r="C392"/>
  <c r="B393"/>
  <c r="C393"/>
  <c r="B394"/>
  <c r="C394"/>
  <c r="B395"/>
  <c r="C395"/>
  <c r="B396"/>
  <c r="C396"/>
  <c r="B397"/>
  <c r="C397"/>
  <c r="B398"/>
  <c r="C398"/>
  <c r="B399"/>
  <c r="C399"/>
  <c r="B400"/>
  <c r="C400"/>
  <c r="B401"/>
  <c r="C401"/>
  <c r="B402"/>
  <c r="C402"/>
  <c r="B403"/>
  <c r="C403"/>
  <c r="B404"/>
  <c r="C404"/>
  <c r="B405"/>
  <c r="C405"/>
  <c r="B406"/>
  <c r="C406"/>
  <c r="B407"/>
  <c r="C407"/>
  <c r="B408"/>
  <c r="C408"/>
  <c r="B409"/>
  <c r="C409"/>
  <c r="B410"/>
  <c r="C410"/>
  <c r="B411"/>
  <c r="C411"/>
  <c r="B412"/>
  <c r="C412"/>
  <c r="B413"/>
  <c r="C413"/>
  <c r="B414"/>
  <c r="C414"/>
  <c r="B415"/>
  <c r="C415"/>
  <c r="B416"/>
  <c r="C416"/>
  <c r="B417"/>
  <c r="C417"/>
  <c r="B418"/>
  <c r="C418"/>
  <c r="B419"/>
  <c r="C419"/>
  <c r="B420"/>
  <c r="C420"/>
  <c r="B421"/>
  <c r="C421"/>
  <c r="B422"/>
  <c r="C422"/>
  <c r="B423"/>
  <c r="C423"/>
  <c r="B424"/>
  <c r="C424"/>
  <c r="B425"/>
  <c r="C425"/>
  <c r="B426"/>
  <c r="C426"/>
  <c r="B427"/>
  <c r="C427"/>
  <c r="B428"/>
  <c r="C428"/>
  <c r="B429"/>
  <c r="C429"/>
  <c r="B430"/>
  <c r="C430"/>
  <c r="B431"/>
  <c r="C431"/>
  <c r="B432"/>
  <c r="C432"/>
  <c r="B433"/>
  <c r="C433"/>
  <c r="B434"/>
  <c r="C434"/>
  <c r="B435"/>
  <c r="C435"/>
  <c r="B436"/>
  <c r="C436"/>
  <c r="B437"/>
  <c r="C437"/>
  <c r="B438"/>
  <c r="C438"/>
  <c r="B439"/>
  <c r="C439"/>
  <c r="B440"/>
  <c r="C440"/>
  <c r="B441"/>
  <c r="C441"/>
  <c r="B442"/>
  <c r="C442"/>
  <c r="B443"/>
  <c r="C443"/>
  <c r="B444"/>
  <c r="C444"/>
  <c r="B445"/>
  <c r="C445"/>
  <c r="B446"/>
  <c r="C446"/>
  <c r="B447"/>
  <c r="C447"/>
  <c r="B448"/>
  <c r="C448"/>
  <c r="B449"/>
  <c r="C449"/>
  <c r="B450"/>
  <c r="C450"/>
  <c r="B451"/>
  <c r="C451"/>
  <c r="B452"/>
  <c r="C452"/>
  <c r="B453"/>
  <c r="C453"/>
  <c r="B454"/>
  <c r="C454"/>
  <c r="B455"/>
  <c r="C455"/>
  <c r="B456"/>
  <c r="C456"/>
  <c r="B457"/>
  <c r="C457"/>
  <c r="B458"/>
  <c r="C458"/>
  <c r="B459"/>
  <c r="C459"/>
  <c r="B460"/>
  <c r="C460"/>
  <c r="B461"/>
  <c r="C461"/>
  <c r="B462"/>
  <c r="C462"/>
  <c r="B463"/>
  <c r="C463"/>
  <c r="B464"/>
  <c r="C464"/>
  <c r="B465"/>
  <c r="C465"/>
  <c r="B466"/>
  <c r="C466"/>
  <c r="B467"/>
  <c r="C467"/>
  <c r="B468"/>
  <c r="C468"/>
  <c r="B469"/>
  <c r="C469"/>
  <c r="B470"/>
  <c r="C470"/>
  <c r="B471"/>
  <c r="C471"/>
  <c r="B472"/>
  <c r="C472"/>
  <c r="B473"/>
  <c r="C473"/>
  <c r="B474"/>
  <c r="C474"/>
  <c r="B475"/>
  <c r="C475"/>
  <c r="B476"/>
  <c r="C476"/>
  <c r="B477"/>
  <c r="C477"/>
  <c r="B478"/>
  <c r="C478"/>
  <c r="B479"/>
  <c r="C479"/>
  <c r="B480"/>
  <c r="C480"/>
  <c r="B481"/>
  <c r="C481"/>
  <c r="B482"/>
  <c r="C482"/>
  <c r="B483"/>
  <c r="C483"/>
  <c r="B484"/>
  <c r="C484"/>
  <c r="B485"/>
  <c r="C485"/>
  <c r="B486"/>
  <c r="C486"/>
  <c r="B487"/>
  <c r="C487"/>
  <c r="B488"/>
  <c r="C488"/>
  <c r="B489"/>
  <c r="C489"/>
  <c r="B490"/>
  <c r="C490"/>
  <c r="B491"/>
  <c r="C491"/>
  <c r="B492"/>
  <c r="C492"/>
  <c r="B493"/>
  <c r="C493"/>
  <c r="B494"/>
  <c r="C494"/>
  <c r="B495"/>
  <c r="C495"/>
  <c r="B496"/>
  <c r="C496"/>
  <c r="B497"/>
  <c r="C497"/>
  <c r="B498"/>
  <c r="C498"/>
  <c r="B499"/>
  <c r="C499"/>
  <c r="B500"/>
  <c r="C500"/>
  <c r="B501"/>
  <c r="C501"/>
  <c r="I43" i="3"/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3"/>
  <c r="B4"/>
  <c r="B2"/>
  <c r="J41" i="3"/>
  <c r="K41" s="1"/>
  <c r="J42"/>
  <c r="K42" s="1"/>
  <c r="C45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J5"/>
  <c r="K5" s="1"/>
  <c r="D44"/>
  <c r="E44" s="1"/>
  <c r="D43"/>
  <c r="E43" s="1"/>
  <c r="D42"/>
  <c r="E42" s="1"/>
  <c r="D41"/>
  <c r="E41" s="1"/>
  <c r="D40"/>
  <c r="E40" s="1"/>
  <c r="D39"/>
  <c r="E39" s="1"/>
  <c r="D38"/>
  <c r="E38" s="1"/>
  <c r="D37"/>
  <c r="E37" s="1"/>
  <c r="D36"/>
  <c r="E36" s="1"/>
  <c r="D35"/>
  <c r="E35" s="1"/>
  <c r="D34"/>
  <c r="E34" s="1"/>
  <c r="D33"/>
  <c r="E33" s="1"/>
  <c r="D32"/>
  <c r="E32" s="1"/>
  <c r="D31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D6"/>
  <c r="E6" s="1"/>
  <c r="D5"/>
  <c r="B2" l="1"/>
  <c r="J43"/>
  <c r="K43" s="1"/>
  <c r="D45"/>
  <c r="E45" s="1"/>
  <c r="K6"/>
  <c r="E5"/>
</calcChain>
</file>

<file path=xl/sharedStrings.xml><?xml version="1.0" encoding="utf-8"?>
<sst xmlns="http://schemas.openxmlformats.org/spreadsheetml/2006/main" count="258" uniqueCount="145">
  <si>
    <t>Q04</t>
  </si>
  <si>
    <t>Q07</t>
  </si>
  <si>
    <t>Q09</t>
  </si>
  <si>
    <t>Q12</t>
  </si>
  <si>
    <t>Q14b</t>
  </si>
  <si>
    <t>Q15a</t>
  </si>
  <si>
    <t>Q15b</t>
  </si>
  <si>
    <t>Q16</t>
  </si>
  <si>
    <t>Q19</t>
  </si>
  <si>
    <t>Q22</t>
  </si>
  <si>
    <t>Q23a</t>
  </si>
  <si>
    <t>Q23b</t>
  </si>
  <si>
    <t>Q24</t>
  </si>
  <si>
    <t>Total Marks</t>
  </si>
  <si>
    <t>Reference</t>
  </si>
  <si>
    <t>Topic</t>
  </si>
  <si>
    <t>Q</t>
  </si>
  <si>
    <t>Actual</t>
  </si>
  <si>
    <t>%</t>
  </si>
  <si>
    <t>Insert reference in D1</t>
  </si>
  <si>
    <t>Max</t>
  </si>
  <si>
    <t>Questions</t>
  </si>
  <si>
    <t>Q06</t>
  </si>
  <si>
    <t>Q08a</t>
  </si>
  <si>
    <t>Q08b</t>
  </si>
  <si>
    <t>Q10</t>
  </si>
  <si>
    <t>Q17</t>
  </si>
  <si>
    <t>Q14a</t>
  </si>
  <si>
    <t>Q18</t>
  </si>
  <si>
    <t>CALCULATOR</t>
  </si>
  <si>
    <t>NON CALCULATOR</t>
  </si>
  <si>
    <t>Q19a</t>
  </si>
  <si>
    <t>Q19b</t>
  </si>
  <si>
    <t>Q20</t>
  </si>
  <si>
    <t>Q01</t>
  </si>
  <si>
    <t>Q08c</t>
  </si>
  <si>
    <t>Q13</t>
  </si>
  <si>
    <t>Q02a</t>
  </si>
  <si>
    <t>Q02b</t>
  </si>
  <si>
    <t>Q05</t>
  </si>
  <si>
    <t>Q14c</t>
  </si>
  <si>
    <t>Q15</t>
  </si>
  <si>
    <t>Q25</t>
  </si>
  <si>
    <t>Q26a</t>
  </si>
  <si>
    <t>Q26b</t>
  </si>
  <si>
    <t>Design a question for a questionnaire</t>
  </si>
  <si>
    <t>Interpret scatter graphs</t>
  </si>
  <si>
    <t>Solve simple quadratic equations by using the quadratic formula</t>
  </si>
  <si>
    <t xml:space="preserve">Solve geometrical problems in 2-D using vector methods </t>
  </si>
  <si>
    <t>Estimate the number of times an event will occur, given the probability and the number of trials</t>
  </si>
  <si>
    <t>Multiply a single term over a bracket</t>
  </si>
  <si>
    <t xml:space="preserve"> Factorise algebraic expressions by taking out common factors</t>
  </si>
  <si>
    <t>Use percentages in real life situations</t>
  </si>
  <si>
    <t>Use elimination or substitution to solve simultaneous equations</t>
  </si>
  <si>
    <t>Q22a</t>
  </si>
  <si>
    <t>Produce histograms from class intervals with unequal width</t>
  </si>
  <si>
    <t>Q22b</t>
  </si>
  <si>
    <t>Produce box plots from raw data and when given quartiles, median</t>
  </si>
  <si>
    <t>Enlarge shapes using (0, 0) as the centre of enlargement</t>
  </si>
  <si>
    <t>Q03</t>
  </si>
  <si>
    <t>Find the area of a trapezium</t>
  </si>
  <si>
    <t>Find a missing probability from a list or table</t>
  </si>
  <si>
    <t>Q11a</t>
  </si>
  <si>
    <t>Q11b</t>
  </si>
  <si>
    <t>Q11c</t>
  </si>
  <si>
    <t>Divide a quantity in a given ratio</t>
  </si>
  <si>
    <t>Q14</t>
  </si>
  <si>
    <t>Show the solution set of several inequalities in two variables on a graph</t>
  </si>
  <si>
    <t>Q21a</t>
  </si>
  <si>
    <t>Produce cumulative frequency tables</t>
  </si>
  <si>
    <t>Q21b</t>
  </si>
  <si>
    <t>Produce cumulative frequency graphs</t>
  </si>
  <si>
    <t>Q21c</t>
  </si>
  <si>
    <t>From cumulative frequency graphs estimate frequency greater/less than a given value</t>
  </si>
  <si>
    <t>Q23</t>
  </si>
  <si>
    <t>Q25a</t>
  </si>
  <si>
    <t>Q25b</t>
  </si>
  <si>
    <t>Rationalise a denominator</t>
  </si>
  <si>
    <t>Q27a</t>
  </si>
  <si>
    <t>Q27b</t>
  </si>
  <si>
    <t>Q28a</t>
  </si>
  <si>
    <t>Understand and use vector notation</t>
  </si>
  <si>
    <t>Q28b</t>
  </si>
  <si>
    <t>Calculate and use the sums of the interior and exterior angles of polygons</t>
  </si>
  <si>
    <t xml:space="preserve">Understand the gradients of parallel lines </t>
  </si>
  <si>
    <t>Expand and simplify surds</t>
  </si>
  <si>
    <t xml:space="preserve">Add, subtract, multiply and divide any number </t>
  </si>
  <si>
    <t xml:space="preserve">Construct regions </t>
  </si>
  <si>
    <t>Given the bearing of point A from point B, work out the bearing of B from A</t>
  </si>
  <si>
    <t>Use  index laws</t>
  </si>
  <si>
    <t>Use standard form</t>
  </si>
  <si>
    <t>Q09a</t>
  </si>
  <si>
    <t>Q09b</t>
  </si>
  <si>
    <t>Q12a</t>
  </si>
  <si>
    <t>Q12b</t>
  </si>
  <si>
    <t>Q12c</t>
  </si>
  <si>
    <t>Q18a</t>
  </si>
  <si>
    <t>Q18b</t>
  </si>
  <si>
    <t>Produce pie charts</t>
  </si>
  <si>
    <t>Produce frequency polygons for grouped data</t>
  </si>
  <si>
    <t>Calculate modal class</t>
  </si>
  <si>
    <t>Write ratios in their simplest form</t>
  </si>
  <si>
    <t>Understand conditional probabilities</t>
  </si>
  <si>
    <t>Calculate the area of a triangle given the length of two sides and the included angle</t>
  </si>
  <si>
    <t>Use an extended range of calculator functions</t>
  </si>
  <si>
    <t xml:space="preserve">Understand and use the angle properties of parallel lines, triangles and quadrilaterals </t>
  </si>
  <si>
    <t>Use the correct notation to show inclusive and exclusive inequalities</t>
  </si>
  <si>
    <t xml:space="preserve">Use systematic trial and improvement to find approximate solutions of equations </t>
  </si>
  <si>
    <t xml:space="preserve">Simplify rational expressions </t>
  </si>
  <si>
    <t>(Non Calc) Student Name</t>
  </si>
  <si>
    <t>(Calc) Student Name</t>
  </si>
  <si>
    <t>Solve a ratio problem involving recipes</t>
  </si>
  <si>
    <t xml:space="preserve">Use a line of best fit, or otherwise, to predict values </t>
  </si>
  <si>
    <t>Estimate answers to calculations</t>
  </si>
  <si>
    <t>Calculate volumes of right prisms made from cubes and cuboids</t>
  </si>
  <si>
    <t>Expand single brackets and collectlike terms</t>
  </si>
  <si>
    <t>Expand double brackets</t>
  </si>
  <si>
    <t>Find the areas of semicircles and quarter circles</t>
  </si>
  <si>
    <t>Set up and solve simple equations involving perimeter of shapes</t>
  </si>
  <si>
    <t>Compare distributions using the shapes of distributions and measures of average and spread</t>
  </si>
  <si>
    <t>Rearranging equations</t>
  </si>
  <si>
    <t>Linear, area and volume scale factors of mathematically similar shapes and solids</t>
  </si>
  <si>
    <r>
      <t>Construct the graphs of the circle x</t>
    </r>
    <r>
      <rPr>
        <vertAlign val="superscript"/>
        <sz val="10"/>
        <color theme="1"/>
        <rFont val="Tahoma"/>
        <family val="2"/>
      </rPr>
      <t>2</t>
    </r>
    <r>
      <rPr>
        <sz val="10"/>
        <color theme="1"/>
        <rFont val="Tahoma"/>
        <family val="2"/>
      </rPr>
      <t xml:space="preserve"> + y</t>
    </r>
    <r>
      <rPr>
        <vertAlign val="superscript"/>
        <sz val="10"/>
        <color theme="1"/>
        <rFont val="Tahoma"/>
        <family val="2"/>
      </rPr>
      <t>2</t>
    </r>
    <r>
      <rPr>
        <sz val="10"/>
        <color theme="1"/>
        <rFont val="Tahoma"/>
        <family val="2"/>
      </rPr>
      <t xml:space="preserve"> = r</t>
    </r>
    <r>
      <rPr>
        <vertAlign val="superscript"/>
        <sz val="10"/>
        <color theme="1"/>
        <rFont val="Tahoma"/>
        <family val="2"/>
      </rPr>
      <t>2</t>
    </r>
    <r>
      <rPr>
        <sz val="10"/>
        <color theme="1"/>
        <rFont val="Tahoma"/>
        <family val="2"/>
      </rPr>
      <t xml:space="preserve"> for a circle of radius r centred at the origin of coordinates</t>
    </r>
  </si>
  <si>
    <t>Plot graphs of y = cos x, within the range -360 degrees to +360 degrees</t>
  </si>
  <si>
    <t>Transform 2-D shapes using single reflections</t>
  </si>
  <si>
    <t>Describe 2-D shapes using single translations</t>
  </si>
  <si>
    <t>Use percentages to find prices after a percentage decrease</t>
  </si>
  <si>
    <t xml:space="preserve">Compound measures, including speed </t>
  </si>
  <si>
    <t>Calculate an unknown quantity from quantities that vary in direct proportion</t>
  </si>
  <si>
    <t>Solve simple linear inequalities in one variable</t>
  </si>
  <si>
    <t>Calculate median from stem and leaf diagrams</t>
  </si>
  <si>
    <t>Calculate the interquartile range</t>
  </si>
  <si>
    <t>Exchange rates</t>
  </si>
  <si>
    <t>Set up equations involving volumes of cubes and cuboids</t>
  </si>
  <si>
    <t>Use estimates or measures of probability from theoretical models</t>
  </si>
  <si>
    <t>Understand and use compound measures, including density</t>
  </si>
  <si>
    <t>Factorise quadratic expressions (single bracket)</t>
  </si>
  <si>
    <t>Factorise quadratic expressions (double bracket)</t>
  </si>
  <si>
    <t>Understand, recall and use Pythagoras theorem in 2-D problems</t>
  </si>
  <si>
    <t>Use the trigonometric ratios to solve 2-D problems</t>
  </si>
  <si>
    <t>Plot graphs of the reciprocal function y = 6/x</t>
  </si>
  <si>
    <t>Find the volume of a pyramid</t>
  </si>
  <si>
    <t>Solve problems involving more complex internal shapes</t>
  </si>
  <si>
    <t xml:space="preserve">Example Student </t>
  </si>
  <si>
    <t>Example Student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</si>
</sst>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18"/>
      <color theme="1"/>
      <name val="Tahoma"/>
      <family val="2"/>
    </font>
    <font>
      <vertAlign val="superscript"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9" fontId="2" fillId="0" borderId="3" xfId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9" fontId="2" fillId="0" borderId="1" xfId="1" applyFont="1" applyBorder="1" applyAlignment="1">
      <alignment horizontal="right" vertical="center"/>
    </xf>
    <xf numFmtId="9" fontId="2" fillId="0" borderId="0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9" fontId="2" fillId="0" borderId="12" xfId="1" applyFont="1" applyBorder="1" applyAlignment="1">
      <alignment horizontal="right" vertical="center"/>
    </xf>
    <xf numFmtId="9" fontId="2" fillId="0" borderId="13" xfId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9" fontId="2" fillId="0" borderId="15" xfId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9" fontId="2" fillId="0" borderId="16" xfId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9" fontId="2" fillId="0" borderId="17" xfId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9" fontId="2" fillId="0" borderId="14" xfId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9" fontId="2" fillId="0" borderId="18" xfId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9" fontId="2" fillId="0" borderId="4" xfId="1" applyFont="1" applyBorder="1" applyAlignment="1">
      <alignment horizontal="right" vertical="center"/>
    </xf>
    <xf numFmtId="0" fontId="0" fillId="3" borderId="1" xfId="0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G43"/>
  <sheetViews>
    <sheetView workbookViewId="0">
      <pane xSplit="1" ySplit="2" topLeftCell="B3" activePane="bottomRight" state="frozen"/>
      <selection activeCell="IT36" sqref="IT36"/>
      <selection pane="topRight" activeCell="IT36" sqref="IT36"/>
      <selection pane="bottomLeft" activeCell="IT36" sqref="IT36"/>
      <selection pane="bottomRight" activeCell="A2" sqref="A2"/>
    </sheetView>
  </sheetViews>
  <sheetFormatPr defaultRowHeight="15"/>
  <cols>
    <col min="1" max="1" width="11.140625" bestFit="1" customWidth="1"/>
    <col min="129" max="129" width="9.140625" style="8"/>
  </cols>
  <sheetData>
    <row r="1" spans="1:501"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  <c r="AX1" s="2">
        <v>49</v>
      </c>
      <c r="AY1" s="2">
        <v>50</v>
      </c>
      <c r="AZ1" s="2">
        <v>51</v>
      </c>
      <c r="BA1" s="2">
        <v>52</v>
      </c>
      <c r="BB1" s="2">
        <v>53</v>
      </c>
      <c r="BC1" s="2">
        <v>54</v>
      </c>
      <c r="BD1" s="2">
        <v>55</v>
      </c>
      <c r="BE1" s="2">
        <v>56</v>
      </c>
      <c r="BF1" s="2">
        <v>57</v>
      </c>
      <c r="BG1" s="2">
        <v>58</v>
      </c>
      <c r="BH1" s="2">
        <v>59</v>
      </c>
      <c r="BI1" s="2">
        <v>60</v>
      </c>
      <c r="BJ1" s="2">
        <v>61</v>
      </c>
      <c r="BK1" s="2">
        <v>62</v>
      </c>
      <c r="BL1" s="2">
        <v>63</v>
      </c>
      <c r="BM1" s="2">
        <v>64</v>
      </c>
      <c r="BN1" s="2">
        <v>65</v>
      </c>
      <c r="BO1" s="2">
        <v>66</v>
      </c>
      <c r="BP1" s="2">
        <v>67</v>
      </c>
      <c r="BQ1" s="2">
        <v>68</v>
      </c>
      <c r="BR1" s="2">
        <v>69</v>
      </c>
      <c r="BS1" s="2">
        <v>70</v>
      </c>
      <c r="BT1" s="2">
        <v>71</v>
      </c>
      <c r="BU1" s="2">
        <v>72</v>
      </c>
      <c r="BV1" s="2">
        <v>73</v>
      </c>
      <c r="BW1" s="2">
        <v>74</v>
      </c>
      <c r="BX1" s="2">
        <v>75</v>
      </c>
      <c r="BY1" s="2">
        <v>76</v>
      </c>
      <c r="BZ1" s="2">
        <v>77</v>
      </c>
      <c r="CA1" s="2">
        <v>78</v>
      </c>
      <c r="CB1" s="2">
        <v>79</v>
      </c>
      <c r="CC1" s="2">
        <v>80</v>
      </c>
      <c r="CD1" s="2">
        <v>81</v>
      </c>
      <c r="CE1" s="2">
        <v>82</v>
      </c>
      <c r="CF1" s="2">
        <v>83</v>
      </c>
      <c r="CG1" s="2">
        <v>84</v>
      </c>
      <c r="CH1" s="2">
        <v>85</v>
      </c>
      <c r="CI1" s="2">
        <v>86</v>
      </c>
      <c r="CJ1" s="2">
        <v>87</v>
      </c>
      <c r="CK1" s="2">
        <v>88</v>
      </c>
      <c r="CL1" s="2">
        <v>89</v>
      </c>
      <c r="CM1" s="2">
        <v>90</v>
      </c>
      <c r="CN1" s="2">
        <v>91</v>
      </c>
      <c r="CO1" s="2">
        <v>92</v>
      </c>
      <c r="CP1" s="2">
        <v>93</v>
      </c>
      <c r="CQ1" s="2">
        <v>94</v>
      </c>
      <c r="CR1" s="2">
        <v>95</v>
      </c>
      <c r="CS1" s="2">
        <v>96</v>
      </c>
      <c r="CT1" s="2">
        <v>97</v>
      </c>
      <c r="CU1" s="2">
        <v>98</v>
      </c>
      <c r="CV1" s="2">
        <v>99</v>
      </c>
      <c r="CW1" s="2">
        <v>100</v>
      </c>
      <c r="CX1" s="2">
        <v>101</v>
      </c>
      <c r="CY1" s="2">
        <v>102</v>
      </c>
      <c r="CZ1" s="2">
        <v>103</v>
      </c>
      <c r="DA1" s="2">
        <v>104</v>
      </c>
      <c r="DB1" s="2">
        <v>105</v>
      </c>
      <c r="DC1" s="2">
        <v>106</v>
      </c>
      <c r="DD1" s="2">
        <v>107</v>
      </c>
      <c r="DE1" s="2">
        <v>108</v>
      </c>
      <c r="DF1" s="2">
        <v>109</v>
      </c>
      <c r="DG1" s="2">
        <v>110</v>
      </c>
      <c r="DH1" s="2">
        <v>111</v>
      </c>
      <c r="DI1" s="2">
        <v>112</v>
      </c>
      <c r="DJ1" s="2">
        <v>113</v>
      </c>
      <c r="DK1" s="2">
        <v>114</v>
      </c>
      <c r="DL1" s="2">
        <v>115</v>
      </c>
      <c r="DM1" s="2">
        <v>116</v>
      </c>
      <c r="DN1" s="2">
        <v>117</v>
      </c>
      <c r="DO1" s="2">
        <v>118</v>
      </c>
      <c r="DP1" s="2">
        <v>119</v>
      </c>
      <c r="DQ1" s="2">
        <v>120</v>
      </c>
      <c r="DR1" s="2">
        <v>121</v>
      </c>
      <c r="DS1" s="2">
        <v>122</v>
      </c>
      <c r="DT1" s="2">
        <v>123</v>
      </c>
      <c r="DU1" s="2">
        <v>124</v>
      </c>
      <c r="DV1" s="2">
        <v>125</v>
      </c>
      <c r="DW1" s="2">
        <v>126</v>
      </c>
      <c r="DX1" s="2">
        <v>127</v>
      </c>
      <c r="DY1" s="2">
        <v>128</v>
      </c>
      <c r="DZ1" s="2">
        <v>129</v>
      </c>
      <c r="EA1" s="2">
        <v>130</v>
      </c>
      <c r="EB1" s="2">
        <v>131</v>
      </c>
      <c r="EC1" s="2">
        <v>132</v>
      </c>
      <c r="ED1" s="2">
        <v>133</v>
      </c>
      <c r="EE1" s="2">
        <v>134</v>
      </c>
      <c r="EF1" s="2">
        <v>135</v>
      </c>
      <c r="EG1" s="2">
        <v>136</v>
      </c>
      <c r="EH1" s="2">
        <v>137</v>
      </c>
      <c r="EI1" s="2">
        <v>138</v>
      </c>
      <c r="EJ1" s="2">
        <v>139</v>
      </c>
      <c r="EK1" s="2">
        <v>140</v>
      </c>
      <c r="EL1" s="2">
        <v>141</v>
      </c>
      <c r="EM1" s="2">
        <v>142</v>
      </c>
      <c r="EN1" s="2">
        <v>143</v>
      </c>
      <c r="EO1" s="2">
        <v>144</v>
      </c>
      <c r="EP1" s="2">
        <v>145</v>
      </c>
      <c r="EQ1" s="2">
        <v>146</v>
      </c>
      <c r="ER1" s="2">
        <v>147</v>
      </c>
      <c r="ES1" s="2">
        <v>148</v>
      </c>
      <c r="ET1" s="2">
        <v>149</v>
      </c>
      <c r="EU1" s="2">
        <v>150</v>
      </c>
      <c r="EV1" s="2">
        <v>151</v>
      </c>
      <c r="EW1" s="2">
        <v>152</v>
      </c>
      <c r="EX1" s="2">
        <v>153</v>
      </c>
      <c r="EY1" s="2">
        <v>154</v>
      </c>
      <c r="EZ1" s="2">
        <v>155</v>
      </c>
      <c r="FA1" s="2">
        <v>156</v>
      </c>
      <c r="FB1" s="2">
        <v>157</v>
      </c>
      <c r="FC1" s="2">
        <v>158</v>
      </c>
      <c r="FD1" s="2">
        <v>159</v>
      </c>
      <c r="FE1" s="2">
        <v>160</v>
      </c>
      <c r="FF1" s="2">
        <v>161</v>
      </c>
      <c r="FG1" s="2">
        <v>162</v>
      </c>
      <c r="FH1" s="2">
        <v>163</v>
      </c>
      <c r="FI1" s="2">
        <v>164</v>
      </c>
      <c r="FJ1" s="2">
        <v>165</v>
      </c>
      <c r="FK1" s="2">
        <v>166</v>
      </c>
      <c r="FL1" s="2">
        <v>167</v>
      </c>
      <c r="FM1" s="2">
        <v>168</v>
      </c>
      <c r="FN1" s="2">
        <v>169</v>
      </c>
      <c r="FO1" s="2">
        <v>170</v>
      </c>
      <c r="FP1" s="2">
        <v>171</v>
      </c>
      <c r="FQ1" s="2">
        <v>172</v>
      </c>
      <c r="FR1" s="2">
        <v>173</v>
      </c>
      <c r="FS1" s="2">
        <v>174</v>
      </c>
      <c r="FT1" s="2">
        <v>175</v>
      </c>
      <c r="FU1" s="2">
        <v>176</v>
      </c>
      <c r="FV1" s="2">
        <v>177</v>
      </c>
      <c r="FW1" s="2">
        <v>178</v>
      </c>
      <c r="FX1" s="2">
        <v>179</v>
      </c>
      <c r="FY1" s="2">
        <v>180</v>
      </c>
      <c r="FZ1" s="2">
        <v>181</v>
      </c>
      <c r="GA1" s="2">
        <v>182</v>
      </c>
      <c r="GB1" s="2">
        <v>183</v>
      </c>
      <c r="GC1" s="2">
        <v>184</v>
      </c>
      <c r="GD1" s="2">
        <v>185</v>
      </c>
      <c r="GE1" s="2">
        <v>186</v>
      </c>
      <c r="GF1" s="2">
        <v>187</v>
      </c>
      <c r="GG1" s="2">
        <v>188</v>
      </c>
      <c r="GH1" s="2">
        <v>189</v>
      </c>
      <c r="GI1" s="2">
        <v>190</v>
      </c>
      <c r="GJ1" s="2">
        <v>191</v>
      </c>
      <c r="GK1" s="2">
        <v>192</v>
      </c>
      <c r="GL1" s="2">
        <v>193</v>
      </c>
      <c r="GM1" s="2">
        <v>194</v>
      </c>
      <c r="GN1" s="2">
        <v>195</v>
      </c>
      <c r="GO1" s="2">
        <v>196</v>
      </c>
      <c r="GP1" s="2">
        <v>197</v>
      </c>
      <c r="GQ1" s="2">
        <v>198</v>
      </c>
      <c r="GR1" s="2">
        <v>199</v>
      </c>
      <c r="GS1" s="2">
        <v>200</v>
      </c>
      <c r="GT1" s="2">
        <v>201</v>
      </c>
      <c r="GU1" s="2">
        <v>202</v>
      </c>
      <c r="GV1" s="2">
        <v>203</v>
      </c>
      <c r="GW1" s="2">
        <v>204</v>
      </c>
      <c r="GX1" s="2">
        <v>205</v>
      </c>
      <c r="GY1" s="2">
        <v>206</v>
      </c>
      <c r="GZ1" s="2">
        <v>207</v>
      </c>
      <c r="HA1" s="2">
        <v>208</v>
      </c>
      <c r="HB1" s="2">
        <v>209</v>
      </c>
      <c r="HC1" s="2">
        <v>210</v>
      </c>
      <c r="HD1" s="2">
        <v>211</v>
      </c>
      <c r="HE1" s="2">
        <v>212</v>
      </c>
      <c r="HF1" s="2">
        <v>213</v>
      </c>
      <c r="HG1" s="2">
        <v>214</v>
      </c>
      <c r="HH1" s="2">
        <v>215</v>
      </c>
      <c r="HI1" s="2">
        <v>216</v>
      </c>
      <c r="HJ1" s="2">
        <v>217</v>
      </c>
      <c r="HK1" s="2">
        <v>218</v>
      </c>
      <c r="HL1" s="2">
        <v>219</v>
      </c>
      <c r="HM1" s="2">
        <v>220</v>
      </c>
      <c r="HN1" s="2">
        <v>221</v>
      </c>
      <c r="HO1" s="2">
        <v>222</v>
      </c>
      <c r="HP1" s="2">
        <v>223</v>
      </c>
      <c r="HQ1" s="2">
        <v>224</v>
      </c>
      <c r="HR1" s="2">
        <v>225</v>
      </c>
      <c r="HS1" s="2">
        <v>226</v>
      </c>
      <c r="HT1" s="2">
        <v>227</v>
      </c>
      <c r="HU1" s="2">
        <v>228</v>
      </c>
      <c r="HV1" s="2">
        <v>229</v>
      </c>
      <c r="HW1" s="2">
        <v>230</v>
      </c>
      <c r="HX1" s="2">
        <v>231</v>
      </c>
      <c r="HY1" s="2">
        <v>232</v>
      </c>
      <c r="HZ1" s="2">
        <v>233</v>
      </c>
      <c r="IA1" s="2">
        <v>234</v>
      </c>
      <c r="IB1" s="2">
        <v>235</v>
      </c>
      <c r="IC1" s="2">
        <v>236</v>
      </c>
      <c r="ID1" s="2">
        <v>237</v>
      </c>
      <c r="IE1" s="2">
        <v>238</v>
      </c>
      <c r="IF1" s="2">
        <v>239</v>
      </c>
      <c r="IG1" s="2">
        <v>240</v>
      </c>
      <c r="IH1" s="2">
        <v>241</v>
      </c>
      <c r="II1" s="2">
        <v>242</v>
      </c>
      <c r="IJ1" s="2">
        <v>243</v>
      </c>
      <c r="IK1" s="2">
        <v>244</v>
      </c>
      <c r="IL1" s="2">
        <v>245</v>
      </c>
      <c r="IM1" s="2">
        <v>246</v>
      </c>
      <c r="IN1" s="2">
        <v>247</v>
      </c>
      <c r="IO1" s="2">
        <v>248</v>
      </c>
      <c r="IP1" s="2">
        <v>249</v>
      </c>
      <c r="IQ1" s="2">
        <v>250</v>
      </c>
      <c r="IR1" s="2">
        <v>251</v>
      </c>
      <c r="IS1" s="2">
        <v>252</v>
      </c>
      <c r="IT1" s="2">
        <v>253</v>
      </c>
      <c r="IU1" s="2">
        <v>254</v>
      </c>
      <c r="IV1" s="2">
        <v>255</v>
      </c>
      <c r="IW1" s="2">
        <v>256</v>
      </c>
      <c r="IX1" s="2">
        <v>257</v>
      </c>
      <c r="IY1" s="2">
        <v>258</v>
      </c>
      <c r="IZ1" s="2">
        <v>259</v>
      </c>
      <c r="JA1" s="2">
        <v>260</v>
      </c>
      <c r="JB1" s="2">
        <v>261</v>
      </c>
      <c r="JC1" s="2">
        <v>262</v>
      </c>
      <c r="JD1" s="2">
        <v>263</v>
      </c>
      <c r="JE1" s="2">
        <v>264</v>
      </c>
      <c r="JF1" s="2">
        <v>265</v>
      </c>
      <c r="JG1" s="2">
        <v>266</v>
      </c>
      <c r="JH1" s="2">
        <v>267</v>
      </c>
      <c r="JI1" s="2">
        <v>268</v>
      </c>
      <c r="JJ1" s="2">
        <v>269</v>
      </c>
      <c r="JK1" s="2">
        <v>270</v>
      </c>
      <c r="JL1" s="2">
        <v>271</v>
      </c>
      <c r="JM1" s="2">
        <v>272</v>
      </c>
      <c r="JN1" s="2">
        <v>273</v>
      </c>
      <c r="JO1" s="2">
        <v>274</v>
      </c>
      <c r="JP1" s="2">
        <v>275</v>
      </c>
      <c r="JQ1" s="2">
        <v>276</v>
      </c>
      <c r="JR1" s="2">
        <v>277</v>
      </c>
      <c r="JS1" s="2">
        <v>278</v>
      </c>
      <c r="JT1" s="2">
        <v>279</v>
      </c>
      <c r="JU1" s="2">
        <v>280</v>
      </c>
      <c r="JV1" s="2">
        <v>281</v>
      </c>
      <c r="JW1" s="2">
        <v>282</v>
      </c>
      <c r="JX1" s="2">
        <v>283</v>
      </c>
      <c r="JY1" s="2">
        <v>284</v>
      </c>
      <c r="JZ1" s="2">
        <v>285</v>
      </c>
      <c r="KA1" s="2">
        <v>286</v>
      </c>
      <c r="KB1" s="2">
        <v>287</v>
      </c>
      <c r="KC1" s="2">
        <v>288</v>
      </c>
      <c r="KD1" s="2">
        <v>289</v>
      </c>
      <c r="KE1" s="2">
        <v>290</v>
      </c>
      <c r="KF1" s="2">
        <v>291</v>
      </c>
      <c r="KG1" s="2">
        <v>292</v>
      </c>
      <c r="KH1" s="2">
        <v>293</v>
      </c>
      <c r="KI1" s="2">
        <v>294</v>
      </c>
      <c r="KJ1" s="2">
        <v>295</v>
      </c>
      <c r="KK1" s="2">
        <v>296</v>
      </c>
      <c r="KL1" s="2">
        <v>297</v>
      </c>
      <c r="KM1" s="2">
        <v>298</v>
      </c>
      <c r="KN1" s="2">
        <v>299</v>
      </c>
      <c r="KO1" s="2">
        <v>300</v>
      </c>
      <c r="KP1" s="2">
        <v>301</v>
      </c>
      <c r="KQ1" s="2">
        <v>302</v>
      </c>
      <c r="KR1" s="2">
        <v>303</v>
      </c>
      <c r="KS1" s="2">
        <v>304</v>
      </c>
      <c r="KT1" s="2">
        <v>305</v>
      </c>
      <c r="KU1" s="2">
        <v>306</v>
      </c>
      <c r="KV1" s="2">
        <v>307</v>
      </c>
      <c r="KW1" s="2">
        <v>308</v>
      </c>
      <c r="KX1" s="2">
        <v>309</v>
      </c>
      <c r="KY1" s="2">
        <v>310</v>
      </c>
      <c r="KZ1" s="2">
        <v>311</v>
      </c>
      <c r="LA1" s="2">
        <v>312</v>
      </c>
      <c r="LB1" s="2">
        <v>313</v>
      </c>
      <c r="LC1" s="2">
        <v>314</v>
      </c>
      <c r="LD1" s="2">
        <v>315</v>
      </c>
      <c r="LE1" s="2">
        <v>316</v>
      </c>
      <c r="LF1" s="2">
        <v>317</v>
      </c>
      <c r="LG1" s="2">
        <v>318</v>
      </c>
      <c r="LH1" s="2">
        <v>319</v>
      </c>
      <c r="LI1" s="2">
        <v>320</v>
      </c>
      <c r="LJ1" s="2">
        <v>321</v>
      </c>
      <c r="LK1" s="2">
        <v>322</v>
      </c>
      <c r="LL1" s="2">
        <v>323</v>
      </c>
      <c r="LM1" s="2">
        <v>324</v>
      </c>
      <c r="LN1" s="2">
        <v>325</v>
      </c>
      <c r="LO1" s="2">
        <v>326</v>
      </c>
      <c r="LP1" s="2">
        <v>327</v>
      </c>
      <c r="LQ1" s="2">
        <v>328</v>
      </c>
      <c r="LR1" s="2">
        <v>329</v>
      </c>
      <c r="LS1" s="2">
        <v>330</v>
      </c>
      <c r="LT1" s="2">
        <v>331</v>
      </c>
      <c r="LU1" s="2">
        <v>332</v>
      </c>
      <c r="LV1" s="2">
        <v>333</v>
      </c>
      <c r="LW1" s="2">
        <v>334</v>
      </c>
      <c r="LX1" s="2">
        <v>335</v>
      </c>
      <c r="LY1" s="2">
        <v>336</v>
      </c>
      <c r="LZ1" s="2">
        <v>337</v>
      </c>
      <c r="MA1" s="2">
        <v>338</v>
      </c>
      <c r="MB1" s="2">
        <v>339</v>
      </c>
      <c r="MC1" s="2">
        <v>340</v>
      </c>
      <c r="MD1" s="2">
        <v>341</v>
      </c>
      <c r="ME1" s="2">
        <v>342</v>
      </c>
      <c r="MF1" s="2">
        <v>343</v>
      </c>
      <c r="MG1" s="2">
        <v>344</v>
      </c>
      <c r="MH1" s="2">
        <v>345</v>
      </c>
      <c r="MI1" s="2">
        <v>346</v>
      </c>
      <c r="MJ1" s="2">
        <v>347</v>
      </c>
      <c r="MK1" s="2">
        <v>348</v>
      </c>
      <c r="ML1" s="2">
        <v>349</v>
      </c>
      <c r="MM1" s="2">
        <v>350</v>
      </c>
      <c r="MN1" s="2">
        <v>351</v>
      </c>
      <c r="MO1" s="2">
        <v>352</v>
      </c>
      <c r="MP1" s="2">
        <v>353</v>
      </c>
      <c r="MQ1" s="2">
        <v>354</v>
      </c>
      <c r="MR1" s="2">
        <v>355</v>
      </c>
      <c r="MS1" s="2">
        <v>356</v>
      </c>
      <c r="MT1" s="2">
        <v>357</v>
      </c>
      <c r="MU1" s="2">
        <v>358</v>
      </c>
      <c r="MV1" s="2">
        <v>359</v>
      </c>
      <c r="MW1" s="2">
        <v>360</v>
      </c>
      <c r="MX1" s="2">
        <v>361</v>
      </c>
      <c r="MY1" s="2">
        <v>362</v>
      </c>
      <c r="MZ1" s="2">
        <v>363</v>
      </c>
      <c r="NA1" s="2">
        <v>364</v>
      </c>
      <c r="NB1" s="2">
        <v>365</v>
      </c>
      <c r="NC1" s="2">
        <v>366</v>
      </c>
      <c r="ND1" s="2">
        <v>367</v>
      </c>
      <c r="NE1" s="2">
        <v>368</v>
      </c>
      <c r="NF1" s="2">
        <v>369</v>
      </c>
      <c r="NG1" s="2">
        <v>370</v>
      </c>
      <c r="NH1" s="2">
        <v>371</v>
      </c>
      <c r="NI1" s="2">
        <v>372</v>
      </c>
      <c r="NJ1" s="2">
        <v>373</v>
      </c>
      <c r="NK1" s="2">
        <v>374</v>
      </c>
      <c r="NL1" s="2">
        <v>375</v>
      </c>
      <c r="NM1" s="2">
        <v>376</v>
      </c>
      <c r="NN1" s="2">
        <v>377</v>
      </c>
      <c r="NO1" s="2">
        <v>378</v>
      </c>
      <c r="NP1" s="2">
        <v>379</v>
      </c>
      <c r="NQ1" s="2">
        <v>380</v>
      </c>
      <c r="NR1" s="2">
        <v>381</v>
      </c>
      <c r="NS1" s="2">
        <v>382</v>
      </c>
      <c r="NT1" s="2">
        <v>383</v>
      </c>
      <c r="NU1" s="2">
        <v>384</v>
      </c>
      <c r="NV1" s="2">
        <v>385</v>
      </c>
      <c r="NW1" s="2">
        <v>386</v>
      </c>
      <c r="NX1" s="2">
        <v>387</v>
      </c>
      <c r="NY1" s="2">
        <v>388</v>
      </c>
      <c r="NZ1" s="2">
        <v>389</v>
      </c>
      <c r="OA1" s="2">
        <v>390</v>
      </c>
      <c r="OB1" s="2">
        <v>391</v>
      </c>
      <c r="OC1" s="2">
        <v>392</v>
      </c>
      <c r="OD1" s="2">
        <v>393</v>
      </c>
      <c r="OE1" s="2">
        <v>394</v>
      </c>
      <c r="OF1" s="2">
        <v>395</v>
      </c>
      <c r="OG1" s="2">
        <v>396</v>
      </c>
      <c r="OH1" s="2">
        <v>397</v>
      </c>
      <c r="OI1" s="2">
        <v>398</v>
      </c>
      <c r="OJ1" s="2">
        <v>399</v>
      </c>
      <c r="OK1" s="2">
        <v>400</v>
      </c>
      <c r="OL1" s="2">
        <v>401</v>
      </c>
      <c r="OM1" s="2">
        <v>402</v>
      </c>
      <c r="ON1" s="2">
        <v>403</v>
      </c>
      <c r="OO1" s="2">
        <v>404</v>
      </c>
      <c r="OP1" s="2">
        <v>405</v>
      </c>
      <c r="OQ1" s="2">
        <v>406</v>
      </c>
      <c r="OR1" s="2">
        <v>407</v>
      </c>
      <c r="OS1" s="2">
        <v>408</v>
      </c>
      <c r="OT1" s="2">
        <v>409</v>
      </c>
      <c r="OU1" s="2">
        <v>410</v>
      </c>
      <c r="OV1" s="2">
        <v>411</v>
      </c>
      <c r="OW1" s="2">
        <v>412</v>
      </c>
      <c r="OX1" s="2">
        <v>413</v>
      </c>
      <c r="OY1" s="2">
        <v>414</v>
      </c>
      <c r="OZ1" s="2">
        <v>415</v>
      </c>
      <c r="PA1" s="2">
        <v>416</v>
      </c>
      <c r="PB1" s="2">
        <v>417</v>
      </c>
      <c r="PC1" s="2">
        <v>418</v>
      </c>
      <c r="PD1" s="2">
        <v>419</v>
      </c>
      <c r="PE1" s="2">
        <v>420</v>
      </c>
      <c r="PF1" s="2">
        <v>421</v>
      </c>
      <c r="PG1" s="2">
        <v>422</v>
      </c>
      <c r="PH1" s="2">
        <v>423</v>
      </c>
      <c r="PI1" s="2">
        <v>424</v>
      </c>
      <c r="PJ1" s="2">
        <v>425</v>
      </c>
      <c r="PK1" s="2">
        <v>426</v>
      </c>
      <c r="PL1" s="2">
        <v>427</v>
      </c>
      <c r="PM1" s="2">
        <v>428</v>
      </c>
      <c r="PN1" s="2">
        <v>429</v>
      </c>
      <c r="PO1" s="2">
        <v>430</v>
      </c>
      <c r="PP1" s="2">
        <v>431</v>
      </c>
      <c r="PQ1" s="2">
        <v>432</v>
      </c>
      <c r="PR1" s="2">
        <v>433</v>
      </c>
      <c r="PS1" s="2">
        <v>434</v>
      </c>
      <c r="PT1" s="2">
        <v>435</v>
      </c>
      <c r="PU1" s="2">
        <v>436</v>
      </c>
      <c r="PV1" s="2">
        <v>437</v>
      </c>
      <c r="PW1" s="2">
        <v>438</v>
      </c>
      <c r="PX1" s="2">
        <v>439</v>
      </c>
      <c r="PY1" s="2">
        <v>440</v>
      </c>
      <c r="PZ1" s="2">
        <v>441</v>
      </c>
      <c r="QA1" s="2">
        <v>442</v>
      </c>
      <c r="QB1" s="2">
        <v>443</v>
      </c>
      <c r="QC1" s="2">
        <v>444</v>
      </c>
      <c r="QD1" s="2">
        <v>445</v>
      </c>
      <c r="QE1" s="2">
        <v>446</v>
      </c>
      <c r="QF1" s="2">
        <v>447</v>
      </c>
      <c r="QG1" s="2">
        <v>448</v>
      </c>
      <c r="QH1" s="2">
        <v>449</v>
      </c>
      <c r="QI1" s="2">
        <v>450</v>
      </c>
      <c r="QJ1" s="2">
        <v>451</v>
      </c>
      <c r="QK1" s="2">
        <v>452</v>
      </c>
      <c r="QL1" s="2">
        <v>453</v>
      </c>
      <c r="QM1" s="2">
        <v>454</v>
      </c>
      <c r="QN1" s="2">
        <v>455</v>
      </c>
      <c r="QO1" s="2">
        <v>456</v>
      </c>
      <c r="QP1" s="2">
        <v>457</v>
      </c>
      <c r="QQ1" s="2">
        <v>458</v>
      </c>
      <c r="QR1" s="2">
        <v>459</v>
      </c>
      <c r="QS1" s="2">
        <v>460</v>
      </c>
      <c r="QT1" s="2">
        <v>461</v>
      </c>
      <c r="QU1" s="2">
        <v>462</v>
      </c>
      <c r="QV1" s="2">
        <v>463</v>
      </c>
      <c r="QW1" s="2">
        <v>464</v>
      </c>
      <c r="QX1" s="2">
        <v>465</v>
      </c>
      <c r="QY1" s="2">
        <v>466</v>
      </c>
      <c r="QZ1" s="2">
        <v>467</v>
      </c>
      <c r="RA1" s="2">
        <v>468</v>
      </c>
      <c r="RB1" s="2">
        <v>469</v>
      </c>
      <c r="RC1" s="2">
        <v>470</v>
      </c>
      <c r="RD1" s="2">
        <v>471</v>
      </c>
      <c r="RE1" s="2">
        <v>472</v>
      </c>
      <c r="RF1" s="2">
        <v>473</v>
      </c>
      <c r="RG1" s="2">
        <v>474</v>
      </c>
      <c r="RH1" s="2">
        <v>475</v>
      </c>
      <c r="RI1" s="2">
        <v>476</v>
      </c>
      <c r="RJ1" s="2">
        <v>477</v>
      </c>
      <c r="RK1" s="2">
        <v>478</v>
      </c>
      <c r="RL1" s="2">
        <v>479</v>
      </c>
      <c r="RM1" s="2">
        <v>480</v>
      </c>
      <c r="RN1" s="2">
        <v>481</v>
      </c>
      <c r="RO1" s="2">
        <v>482</v>
      </c>
      <c r="RP1" s="2">
        <v>483</v>
      </c>
      <c r="RQ1" s="2">
        <v>484</v>
      </c>
      <c r="RR1" s="2">
        <v>485</v>
      </c>
      <c r="RS1" s="2">
        <v>486</v>
      </c>
      <c r="RT1" s="2">
        <v>487</v>
      </c>
      <c r="RU1" s="2">
        <v>488</v>
      </c>
      <c r="RV1" s="2">
        <v>489</v>
      </c>
      <c r="RW1" s="2">
        <v>490</v>
      </c>
      <c r="RX1" s="2">
        <v>491</v>
      </c>
      <c r="RY1" s="2">
        <v>492</v>
      </c>
      <c r="RZ1" s="2">
        <v>493</v>
      </c>
      <c r="SA1" s="2">
        <v>494</v>
      </c>
      <c r="SB1" s="2">
        <v>495</v>
      </c>
      <c r="SC1" s="2">
        <v>496</v>
      </c>
      <c r="SD1" s="2">
        <v>497</v>
      </c>
      <c r="SE1" s="2">
        <v>498</v>
      </c>
      <c r="SF1" s="2">
        <v>499</v>
      </c>
      <c r="SG1" s="2">
        <v>500</v>
      </c>
    </row>
    <row r="2" spans="1:501">
      <c r="A2" t="s">
        <v>21</v>
      </c>
      <c r="DY2"/>
      <c r="SG2" t="s">
        <v>143</v>
      </c>
    </row>
    <row r="3" spans="1:501">
      <c r="A3" t="s">
        <v>34</v>
      </c>
      <c r="DY3"/>
      <c r="SG3">
        <v>3</v>
      </c>
    </row>
    <row r="4" spans="1:501">
      <c r="A4" t="s">
        <v>37</v>
      </c>
      <c r="DY4"/>
      <c r="SG4">
        <v>1</v>
      </c>
    </row>
    <row r="5" spans="1:501">
      <c r="A5" t="s">
        <v>38</v>
      </c>
      <c r="DY5"/>
      <c r="SG5">
        <v>2</v>
      </c>
    </row>
    <row r="6" spans="1:501">
      <c r="A6" t="s">
        <v>59</v>
      </c>
      <c r="DY6"/>
      <c r="SG6">
        <v>4</v>
      </c>
    </row>
    <row r="7" spans="1:501">
      <c r="A7" t="s">
        <v>0</v>
      </c>
      <c r="DY7"/>
      <c r="SG7">
        <v>0</v>
      </c>
    </row>
    <row r="8" spans="1:501">
      <c r="A8" t="s">
        <v>39</v>
      </c>
      <c r="DY8"/>
      <c r="SG8">
        <v>1</v>
      </c>
    </row>
    <row r="9" spans="1:501">
      <c r="A9" t="s">
        <v>22</v>
      </c>
      <c r="DY9"/>
      <c r="SG9">
        <v>2</v>
      </c>
    </row>
    <row r="10" spans="1:501">
      <c r="A10" t="s">
        <v>1</v>
      </c>
      <c r="DY10"/>
      <c r="SG10">
        <v>4</v>
      </c>
    </row>
    <row r="11" spans="1:501">
      <c r="A11" t="s">
        <v>23</v>
      </c>
      <c r="DY11"/>
      <c r="SG11">
        <v>2</v>
      </c>
    </row>
    <row r="12" spans="1:501">
      <c r="A12" t="s">
        <v>24</v>
      </c>
      <c r="DY12"/>
      <c r="SG12">
        <v>2</v>
      </c>
    </row>
    <row r="13" spans="1:501">
      <c r="A13" t="s">
        <v>2</v>
      </c>
      <c r="DY13"/>
      <c r="SG13">
        <v>3</v>
      </c>
    </row>
    <row r="14" spans="1:501">
      <c r="A14" t="s">
        <v>25</v>
      </c>
      <c r="DY14"/>
      <c r="SG14">
        <v>3</v>
      </c>
    </row>
    <row r="15" spans="1:501">
      <c r="A15" t="s">
        <v>62</v>
      </c>
      <c r="DY15"/>
      <c r="SG15">
        <v>1</v>
      </c>
    </row>
    <row r="16" spans="1:501">
      <c r="A16" t="s">
        <v>63</v>
      </c>
      <c r="DY16"/>
      <c r="SG16">
        <v>2</v>
      </c>
    </row>
    <row r="17" spans="1:501">
      <c r="A17" t="s">
        <v>64</v>
      </c>
      <c r="DY17"/>
      <c r="SG17">
        <v>2</v>
      </c>
    </row>
    <row r="18" spans="1:501">
      <c r="A18" t="s">
        <v>3</v>
      </c>
      <c r="DY18"/>
      <c r="SG18">
        <v>3</v>
      </c>
    </row>
    <row r="19" spans="1:501">
      <c r="A19" t="s">
        <v>36</v>
      </c>
      <c r="DY19"/>
      <c r="SG19">
        <v>3</v>
      </c>
    </row>
    <row r="20" spans="1:501">
      <c r="A20" t="s">
        <v>66</v>
      </c>
      <c r="DY20"/>
      <c r="SG20">
        <v>0</v>
      </c>
    </row>
    <row r="21" spans="1:501">
      <c r="A21" t="s">
        <v>5</v>
      </c>
      <c r="DY21"/>
      <c r="SG21">
        <v>1</v>
      </c>
    </row>
    <row r="22" spans="1:501">
      <c r="A22" t="s">
        <v>6</v>
      </c>
      <c r="DY22"/>
      <c r="SG22">
        <v>2</v>
      </c>
    </row>
    <row r="23" spans="1:501">
      <c r="A23" t="s">
        <v>7</v>
      </c>
      <c r="DY23"/>
      <c r="SG23">
        <v>4</v>
      </c>
    </row>
    <row r="24" spans="1:501">
      <c r="A24" t="s">
        <v>26</v>
      </c>
      <c r="DY24"/>
      <c r="SG24">
        <v>3</v>
      </c>
    </row>
    <row r="25" spans="1:501">
      <c r="A25" t="s">
        <v>28</v>
      </c>
      <c r="DY25"/>
      <c r="SG25">
        <v>1</v>
      </c>
    </row>
    <row r="26" spans="1:501">
      <c r="A26" t="s">
        <v>31</v>
      </c>
      <c r="DY26"/>
      <c r="SG26">
        <v>2</v>
      </c>
    </row>
    <row r="27" spans="1:501">
      <c r="A27" t="s">
        <v>32</v>
      </c>
      <c r="DY27"/>
      <c r="SG27">
        <v>2</v>
      </c>
    </row>
    <row r="28" spans="1:501">
      <c r="A28" t="s">
        <v>33</v>
      </c>
      <c r="DY28"/>
      <c r="SG28">
        <v>2</v>
      </c>
    </row>
    <row r="29" spans="1:501">
      <c r="A29" t="s">
        <v>68</v>
      </c>
      <c r="DY29"/>
      <c r="SG29">
        <v>1</v>
      </c>
    </row>
    <row r="30" spans="1:501">
      <c r="A30" t="s">
        <v>70</v>
      </c>
      <c r="DY30"/>
      <c r="SG30">
        <v>2</v>
      </c>
    </row>
    <row r="31" spans="1:501">
      <c r="A31" t="s">
        <v>72</v>
      </c>
      <c r="DY31"/>
      <c r="SG31">
        <v>2</v>
      </c>
    </row>
    <row r="32" spans="1:501">
      <c r="A32" t="s">
        <v>9</v>
      </c>
      <c r="DY32"/>
      <c r="SG32">
        <v>0</v>
      </c>
    </row>
    <row r="33" spans="1:501">
      <c r="A33" t="s">
        <v>74</v>
      </c>
      <c r="DY33"/>
      <c r="SG33">
        <v>0</v>
      </c>
    </row>
    <row r="34" spans="1:501">
      <c r="A34" t="s">
        <v>12</v>
      </c>
      <c r="DY34"/>
      <c r="SG34">
        <v>0</v>
      </c>
    </row>
    <row r="35" spans="1:501">
      <c r="A35" t="s">
        <v>75</v>
      </c>
      <c r="DY35"/>
      <c r="SG35">
        <v>0</v>
      </c>
    </row>
    <row r="36" spans="1:501">
      <c r="A36" t="s">
        <v>76</v>
      </c>
      <c r="DY36"/>
      <c r="SG36">
        <v>2</v>
      </c>
    </row>
    <row r="37" spans="1:501">
      <c r="A37" t="s">
        <v>43</v>
      </c>
      <c r="DY37"/>
      <c r="SG37">
        <v>0</v>
      </c>
    </row>
    <row r="38" spans="1:501">
      <c r="A38" t="s">
        <v>44</v>
      </c>
      <c r="DY38"/>
      <c r="SG38">
        <v>0</v>
      </c>
    </row>
    <row r="39" spans="1:501">
      <c r="A39" t="s">
        <v>78</v>
      </c>
      <c r="DY39"/>
      <c r="SG39">
        <v>0</v>
      </c>
    </row>
    <row r="40" spans="1:501">
      <c r="A40" t="s">
        <v>79</v>
      </c>
      <c r="DY40"/>
      <c r="SG40">
        <v>0</v>
      </c>
    </row>
    <row r="41" spans="1:501">
      <c r="A41" t="s">
        <v>80</v>
      </c>
      <c r="DY41"/>
      <c r="SG41">
        <v>0</v>
      </c>
    </row>
    <row r="42" spans="1:501">
      <c r="A42" t="s">
        <v>82</v>
      </c>
      <c r="DY42"/>
      <c r="SG42">
        <v>0</v>
      </c>
    </row>
    <row r="43" spans="1:501">
      <c r="A43" t="s">
        <v>13</v>
      </c>
      <c r="DY43"/>
      <c r="SG43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G44"/>
  <sheetViews>
    <sheetView zoomScaleNormal="100" workbookViewId="0">
      <pane xSplit="1" ySplit="2" topLeftCell="B3" activePane="bottomRight" state="frozen"/>
      <selection activeCell="IT36" sqref="IT36"/>
      <selection pane="topRight" activeCell="IT36" sqref="IT36"/>
      <selection pane="bottomLeft" activeCell="IT36" sqref="IT36"/>
      <selection pane="bottomRight" activeCell="A2" sqref="A2"/>
    </sheetView>
  </sheetViews>
  <sheetFormatPr defaultRowHeight="15"/>
  <cols>
    <col min="1" max="1" width="11.140625" style="1" bestFit="1" customWidth="1"/>
    <col min="2" max="16384" width="9.140625" style="1"/>
  </cols>
  <sheetData>
    <row r="1" spans="1:501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  <c r="BC1" s="1">
        <v>54</v>
      </c>
      <c r="BD1" s="1">
        <v>55</v>
      </c>
      <c r="BE1" s="1">
        <v>56</v>
      </c>
      <c r="BF1" s="1">
        <v>57</v>
      </c>
      <c r="BG1" s="1">
        <v>58</v>
      </c>
      <c r="BH1" s="1">
        <v>59</v>
      </c>
      <c r="BI1" s="1">
        <v>60</v>
      </c>
      <c r="BJ1" s="1">
        <v>61</v>
      </c>
      <c r="BK1" s="1">
        <v>62</v>
      </c>
      <c r="BL1" s="1">
        <v>63</v>
      </c>
      <c r="BM1" s="1">
        <v>64</v>
      </c>
      <c r="BN1" s="1">
        <v>65</v>
      </c>
      <c r="BO1" s="1">
        <v>66</v>
      </c>
      <c r="BP1" s="1">
        <v>67</v>
      </c>
      <c r="BQ1" s="1">
        <v>68</v>
      </c>
      <c r="BR1" s="1">
        <v>69</v>
      </c>
      <c r="BS1" s="1">
        <v>70</v>
      </c>
      <c r="BT1" s="1">
        <v>71</v>
      </c>
      <c r="BU1" s="1">
        <v>72</v>
      </c>
      <c r="BV1" s="1">
        <v>73</v>
      </c>
      <c r="BW1" s="1">
        <v>74</v>
      </c>
      <c r="BX1" s="1">
        <v>75</v>
      </c>
      <c r="BY1" s="1">
        <v>76</v>
      </c>
      <c r="BZ1" s="1">
        <v>77</v>
      </c>
      <c r="CA1" s="1">
        <v>78</v>
      </c>
      <c r="CB1" s="1">
        <v>79</v>
      </c>
      <c r="CC1" s="1">
        <v>80</v>
      </c>
      <c r="CD1" s="1">
        <v>81</v>
      </c>
      <c r="CE1" s="1">
        <v>82</v>
      </c>
      <c r="CF1" s="1">
        <v>83</v>
      </c>
      <c r="CG1" s="1">
        <v>84</v>
      </c>
      <c r="CH1" s="1">
        <v>85</v>
      </c>
      <c r="CI1" s="1">
        <v>86</v>
      </c>
      <c r="CJ1" s="1">
        <v>87</v>
      </c>
      <c r="CK1" s="1">
        <v>88</v>
      </c>
      <c r="CL1" s="1">
        <v>89</v>
      </c>
      <c r="CM1" s="1">
        <v>90</v>
      </c>
      <c r="CN1" s="1">
        <v>91</v>
      </c>
      <c r="CO1" s="1">
        <v>92</v>
      </c>
      <c r="CP1" s="1">
        <v>93</v>
      </c>
      <c r="CQ1" s="1">
        <v>94</v>
      </c>
      <c r="CR1" s="1">
        <v>95</v>
      </c>
      <c r="CS1" s="1">
        <v>96</v>
      </c>
      <c r="CT1" s="1">
        <v>97</v>
      </c>
      <c r="CU1" s="1">
        <v>98</v>
      </c>
      <c r="CV1" s="1">
        <v>99</v>
      </c>
      <c r="CW1" s="1">
        <v>100</v>
      </c>
      <c r="CX1" s="1">
        <v>101</v>
      </c>
      <c r="CY1" s="1">
        <v>102</v>
      </c>
      <c r="CZ1" s="1">
        <v>103</v>
      </c>
      <c r="DA1" s="1">
        <v>104</v>
      </c>
      <c r="DB1" s="1">
        <v>105</v>
      </c>
      <c r="DC1" s="1">
        <v>106</v>
      </c>
      <c r="DD1" s="1">
        <v>107</v>
      </c>
      <c r="DE1" s="1">
        <v>108</v>
      </c>
      <c r="DF1" s="1">
        <v>109</v>
      </c>
      <c r="DG1" s="1">
        <v>110</v>
      </c>
      <c r="DH1" s="1">
        <v>111</v>
      </c>
      <c r="DI1" s="1">
        <v>112</v>
      </c>
      <c r="DJ1" s="1">
        <v>113</v>
      </c>
      <c r="DK1" s="1">
        <v>114</v>
      </c>
      <c r="DL1" s="1">
        <v>115</v>
      </c>
      <c r="DM1" s="1">
        <v>116</v>
      </c>
      <c r="DN1" s="1">
        <v>117</v>
      </c>
      <c r="DO1" s="1">
        <v>118</v>
      </c>
      <c r="DP1" s="1">
        <v>119</v>
      </c>
      <c r="DQ1" s="1">
        <v>120</v>
      </c>
      <c r="DR1" s="1">
        <v>121</v>
      </c>
      <c r="DS1" s="1">
        <v>122</v>
      </c>
      <c r="DT1" s="1">
        <v>123</v>
      </c>
      <c r="DU1" s="1">
        <v>124</v>
      </c>
      <c r="DV1" s="1">
        <v>125</v>
      </c>
      <c r="DW1" s="1">
        <v>126</v>
      </c>
      <c r="DX1" s="1">
        <v>127</v>
      </c>
      <c r="DY1" s="1">
        <v>128</v>
      </c>
      <c r="DZ1" s="1">
        <v>129</v>
      </c>
      <c r="EA1" s="1">
        <v>130</v>
      </c>
      <c r="EB1" s="1">
        <v>131</v>
      </c>
      <c r="EC1" s="1">
        <v>132</v>
      </c>
      <c r="ED1" s="1">
        <v>133</v>
      </c>
      <c r="EE1" s="1">
        <v>134</v>
      </c>
      <c r="EF1" s="1">
        <v>135</v>
      </c>
      <c r="EG1" s="1">
        <v>136</v>
      </c>
      <c r="EH1" s="1">
        <v>137</v>
      </c>
      <c r="EI1" s="1">
        <v>138</v>
      </c>
      <c r="EJ1" s="1">
        <v>139</v>
      </c>
      <c r="EK1" s="1">
        <v>140</v>
      </c>
      <c r="EL1" s="1">
        <v>141</v>
      </c>
      <c r="EM1" s="1">
        <v>142</v>
      </c>
      <c r="EN1" s="1">
        <v>143</v>
      </c>
      <c r="EO1" s="1">
        <v>144</v>
      </c>
      <c r="EP1" s="1">
        <v>145</v>
      </c>
      <c r="EQ1" s="1">
        <v>146</v>
      </c>
      <c r="ER1" s="1">
        <v>147</v>
      </c>
      <c r="ES1" s="1">
        <v>148</v>
      </c>
      <c r="ET1" s="1">
        <v>149</v>
      </c>
      <c r="EU1" s="1">
        <v>150</v>
      </c>
      <c r="EV1" s="1">
        <v>151</v>
      </c>
      <c r="EW1" s="1">
        <v>152</v>
      </c>
      <c r="EX1" s="1">
        <v>153</v>
      </c>
      <c r="EY1" s="1">
        <v>154</v>
      </c>
      <c r="EZ1" s="1">
        <v>155</v>
      </c>
      <c r="FA1" s="1">
        <v>156</v>
      </c>
      <c r="FB1" s="1">
        <v>157</v>
      </c>
      <c r="FC1" s="1">
        <v>158</v>
      </c>
      <c r="FD1" s="1">
        <v>159</v>
      </c>
      <c r="FE1" s="1">
        <v>160</v>
      </c>
      <c r="FF1" s="1">
        <v>161</v>
      </c>
      <c r="FG1" s="1">
        <v>162</v>
      </c>
      <c r="FH1" s="1">
        <v>163</v>
      </c>
      <c r="FI1" s="1">
        <v>164</v>
      </c>
      <c r="FJ1" s="1">
        <v>165</v>
      </c>
      <c r="FK1" s="1">
        <v>166</v>
      </c>
      <c r="FL1" s="1">
        <v>167</v>
      </c>
      <c r="FM1" s="1">
        <v>168</v>
      </c>
      <c r="FN1" s="1">
        <v>169</v>
      </c>
      <c r="FO1" s="1">
        <v>170</v>
      </c>
      <c r="FP1" s="1">
        <v>171</v>
      </c>
      <c r="FQ1" s="1">
        <v>172</v>
      </c>
      <c r="FR1" s="1">
        <v>173</v>
      </c>
      <c r="FS1" s="1">
        <v>174</v>
      </c>
      <c r="FT1" s="1">
        <v>175</v>
      </c>
      <c r="FU1" s="1">
        <v>176</v>
      </c>
      <c r="FV1" s="1">
        <v>177</v>
      </c>
      <c r="FW1" s="1">
        <v>178</v>
      </c>
      <c r="FX1" s="1">
        <v>179</v>
      </c>
      <c r="FY1" s="1">
        <v>180</v>
      </c>
      <c r="FZ1" s="1">
        <v>181</v>
      </c>
      <c r="GA1" s="1">
        <v>182</v>
      </c>
      <c r="GB1" s="1">
        <v>183</v>
      </c>
      <c r="GC1" s="1">
        <v>184</v>
      </c>
      <c r="GD1" s="1">
        <v>185</v>
      </c>
      <c r="GE1" s="1">
        <v>186</v>
      </c>
      <c r="GF1" s="1">
        <v>187</v>
      </c>
      <c r="GG1" s="1">
        <v>188</v>
      </c>
      <c r="GH1" s="1">
        <v>189</v>
      </c>
      <c r="GI1" s="1">
        <v>190</v>
      </c>
      <c r="GJ1" s="1">
        <v>191</v>
      </c>
      <c r="GK1" s="1">
        <v>192</v>
      </c>
      <c r="GL1" s="1">
        <v>193</v>
      </c>
      <c r="GM1" s="1">
        <v>194</v>
      </c>
      <c r="GN1" s="1">
        <v>195</v>
      </c>
      <c r="GO1" s="1">
        <v>196</v>
      </c>
      <c r="GP1" s="1">
        <v>197</v>
      </c>
      <c r="GQ1" s="1">
        <v>198</v>
      </c>
      <c r="GR1" s="1">
        <v>199</v>
      </c>
      <c r="GS1" s="1">
        <v>200</v>
      </c>
      <c r="GT1" s="1">
        <v>201</v>
      </c>
      <c r="GU1" s="1">
        <v>202</v>
      </c>
      <c r="GV1" s="1">
        <v>203</v>
      </c>
      <c r="GW1" s="1">
        <v>204</v>
      </c>
      <c r="GX1" s="1">
        <v>205</v>
      </c>
      <c r="GY1" s="1">
        <v>206</v>
      </c>
      <c r="GZ1" s="1">
        <v>207</v>
      </c>
      <c r="HA1" s="1">
        <v>208</v>
      </c>
      <c r="HB1" s="1">
        <v>209</v>
      </c>
      <c r="HC1" s="1">
        <v>210</v>
      </c>
      <c r="HD1" s="1">
        <v>211</v>
      </c>
      <c r="HE1" s="1">
        <v>212</v>
      </c>
      <c r="HF1" s="1">
        <v>213</v>
      </c>
      <c r="HG1" s="1">
        <v>214</v>
      </c>
      <c r="HH1" s="1">
        <v>215</v>
      </c>
      <c r="HI1" s="1">
        <v>216</v>
      </c>
      <c r="HJ1" s="1">
        <v>217</v>
      </c>
      <c r="HK1" s="1">
        <v>218</v>
      </c>
      <c r="HL1" s="1">
        <v>219</v>
      </c>
      <c r="HM1" s="1">
        <v>220</v>
      </c>
      <c r="HN1" s="1">
        <v>221</v>
      </c>
      <c r="HO1" s="1">
        <v>222</v>
      </c>
      <c r="HP1" s="1">
        <v>223</v>
      </c>
      <c r="HQ1" s="1">
        <v>224</v>
      </c>
      <c r="HR1" s="1">
        <v>225</v>
      </c>
      <c r="HS1" s="1">
        <v>226</v>
      </c>
      <c r="HT1" s="1">
        <v>227</v>
      </c>
      <c r="HU1" s="1">
        <v>228</v>
      </c>
      <c r="HV1" s="1">
        <v>229</v>
      </c>
      <c r="HW1" s="1">
        <v>230</v>
      </c>
      <c r="HX1" s="1">
        <v>231</v>
      </c>
      <c r="HY1" s="1">
        <v>232</v>
      </c>
      <c r="HZ1" s="1">
        <v>233</v>
      </c>
      <c r="IA1" s="1">
        <v>234</v>
      </c>
      <c r="IB1" s="1">
        <v>235</v>
      </c>
      <c r="IC1" s="1">
        <v>236</v>
      </c>
      <c r="ID1" s="1">
        <v>237</v>
      </c>
      <c r="IE1" s="1">
        <v>238</v>
      </c>
      <c r="IF1" s="1">
        <v>239</v>
      </c>
      <c r="IG1" s="1">
        <v>240</v>
      </c>
      <c r="IH1" s="1">
        <v>241</v>
      </c>
      <c r="II1" s="1">
        <v>242</v>
      </c>
      <c r="IJ1" s="1">
        <v>243</v>
      </c>
      <c r="IK1" s="1">
        <v>244</v>
      </c>
      <c r="IL1" s="1">
        <v>245</v>
      </c>
      <c r="IM1" s="1">
        <v>246</v>
      </c>
      <c r="IN1" s="1">
        <v>247</v>
      </c>
      <c r="IO1" s="1">
        <v>248</v>
      </c>
      <c r="IP1" s="1">
        <v>249</v>
      </c>
      <c r="IQ1" s="1">
        <v>250</v>
      </c>
      <c r="IR1" s="1">
        <v>251</v>
      </c>
      <c r="IS1" s="1">
        <v>252</v>
      </c>
      <c r="IT1" s="1">
        <v>253</v>
      </c>
      <c r="IU1" s="1">
        <v>254</v>
      </c>
      <c r="IV1" s="1">
        <v>255</v>
      </c>
      <c r="IW1" s="1">
        <v>256</v>
      </c>
      <c r="IX1" s="1">
        <v>257</v>
      </c>
      <c r="IY1" s="1">
        <v>258</v>
      </c>
      <c r="IZ1" s="1">
        <v>259</v>
      </c>
      <c r="JA1" s="1">
        <v>260</v>
      </c>
      <c r="JB1" s="1">
        <v>261</v>
      </c>
      <c r="JC1" s="1">
        <v>262</v>
      </c>
      <c r="JD1" s="1">
        <v>263</v>
      </c>
      <c r="JE1" s="1">
        <v>264</v>
      </c>
      <c r="JF1" s="1">
        <v>265</v>
      </c>
      <c r="JG1" s="1">
        <v>266</v>
      </c>
      <c r="JH1" s="1">
        <v>267</v>
      </c>
      <c r="JI1" s="1">
        <v>268</v>
      </c>
      <c r="JJ1" s="1">
        <v>269</v>
      </c>
      <c r="JK1" s="1">
        <v>270</v>
      </c>
      <c r="JL1" s="1">
        <v>271</v>
      </c>
      <c r="JM1" s="1">
        <v>272</v>
      </c>
      <c r="JN1" s="1">
        <v>273</v>
      </c>
      <c r="JO1" s="1">
        <v>274</v>
      </c>
      <c r="JP1" s="1">
        <v>275</v>
      </c>
      <c r="JQ1" s="1">
        <v>276</v>
      </c>
      <c r="JR1" s="1">
        <v>277</v>
      </c>
      <c r="JS1" s="1">
        <v>278</v>
      </c>
      <c r="JT1" s="1">
        <v>279</v>
      </c>
      <c r="JU1" s="1">
        <v>280</v>
      </c>
      <c r="JV1" s="1">
        <v>281</v>
      </c>
      <c r="JW1" s="1">
        <v>282</v>
      </c>
      <c r="JX1" s="1">
        <v>283</v>
      </c>
      <c r="JY1" s="1">
        <v>284</v>
      </c>
      <c r="JZ1" s="1">
        <v>285</v>
      </c>
      <c r="KA1" s="1">
        <v>286</v>
      </c>
      <c r="KB1" s="1">
        <v>287</v>
      </c>
      <c r="KC1" s="1">
        <v>288</v>
      </c>
      <c r="KD1" s="1">
        <v>289</v>
      </c>
      <c r="KE1" s="1">
        <v>290</v>
      </c>
      <c r="KF1" s="1">
        <v>291</v>
      </c>
      <c r="KG1" s="1">
        <v>292</v>
      </c>
      <c r="KH1" s="1">
        <v>293</v>
      </c>
      <c r="KI1" s="1">
        <v>294</v>
      </c>
      <c r="KJ1" s="1">
        <v>295</v>
      </c>
      <c r="KK1" s="1">
        <v>296</v>
      </c>
      <c r="KL1" s="1">
        <v>297</v>
      </c>
      <c r="KM1" s="1">
        <v>298</v>
      </c>
      <c r="KN1" s="1">
        <v>299</v>
      </c>
      <c r="KO1" s="1">
        <v>300</v>
      </c>
      <c r="KP1" s="1">
        <v>301</v>
      </c>
      <c r="KQ1" s="1">
        <v>302</v>
      </c>
      <c r="KR1" s="1">
        <v>303</v>
      </c>
      <c r="KS1" s="1">
        <v>304</v>
      </c>
      <c r="KT1" s="1">
        <v>305</v>
      </c>
      <c r="KU1" s="1">
        <v>306</v>
      </c>
      <c r="KV1" s="1">
        <v>307</v>
      </c>
      <c r="KW1" s="1">
        <v>308</v>
      </c>
      <c r="KX1" s="1">
        <v>309</v>
      </c>
      <c r="KY1" s="1">
        <v>310</v>
      </c>
      <c r="KZ1" s="1">
        <v>311</v>
      </c>
      <c r="LA1" s="1">
        <v>312</v>
      </c>
      <c r="LB1" s="1">
        <v>313</v>
      </c>
      <c r="LC1" s="1">
        <v>314</v>
      </c>
      <c r="LD1" s="1">
        <v>315</v>
      </c>
      <c r="LE1" s="1">
        <v>316</v>
      </c>
      <c r="LF1" s="1">
        <v>317</v>
      </c>
      <c r="LG1" s="1">
        <v>318</v>
      </c>
      <c r="LH1" s="1">
        <v>319</v>
      </c>
      <c r="LI1" s="1">
        <v>320</v>
      </c>
      <c r="LJ1" s="1">
        <v>321</v>
      </c>
      <c r="LK1" s="1">
        <v>322</v>
      </c>
      <c r="LL1" s="1">
        <v>323</v>
      </c>
      <c r="LM1" s="1">
        <v>324</v>
      </c>
      <c r="LN1" s="1">
        <v>325</v>
      </c>
      <c r="LO1" s="1">
        <v>326</v>
      </c>
      <c r="LP1" s="1">
        <v>327</v>
      </c>
      <c r="LQ1" s="1">
        <v>328</v>
      </c>
      <c r="LR1" s="1">
        <v>329</v>
      </c>
      <c r="LS1" s="1">
        <v>330</v>
      </c>
      <c r="LT1" s="1">
        <v>331</v>
      </c>
      <c r="LU1" s="1">
        <v>332</v>
      </c>
      <c r="LV1" s="1">
        <v>333</v>
      </c>
      <c r="LW1" s="1">
        <v>334</v>
      </c>
      <c r="LX1" s="1">
        <v>335</v>
      </c>
      <c r="LY1" s="1">
        <v>336</v>
      </c>
      <c r="LZ1" s="1">
        <v>337</v>
      </c>
      <c r="MA1" s="1">
        <v>338</v>
      </c>
      <c r="MB1" s="1">
        <v>339</v>
      </c>
      <c r="MC1" s="1">
        <v>340</v>
      </c>
      <c r="MD1" s="1">
        <v>341</v>
      </c>
      <c r="ME1" s="1">
        <v>342</v>
      </c>
      <c r="MF1" s="1">
        <v>343</v>
      </c>
      <c r="MG1" s="1">
        <v>344</v>
      </c>
      <c r="MH1" s="1">
        <v>345</v>
      </c>
      <c r="MI1" s="1">
        <v>346</v>
      </c>
      <c r="MJ1" s="1">
        <v>347</v>
      </c>
      <c r="MK1" s="1">
        <v>348</v>
      </c>
      <c r="ML1" s="1">
        <v>349</v>
      </c>
      <c r="MM1" s="1">
        <v>350</v>
      </c>
      <c r="MN1" s="1">
        <v>351</v>
      </c>
      <c r="MO1" s="1">
        <v>352</v>
      </c>
      <c r="MP1" s="1">
        <v>353</v>
      </c>
      <c r="MQ1" s="1">
        <v>354</v>
      </c>
      <c r="MR1" s="1">
        <v>355</v>
      </c>
      <c r="MS1" s="1">
        <v>356</v>
      </c>
      <c r="MT1" s="1">
        <v>357</v>
      </c>
      <c r="MU1" s="1">
        <v>358</v>
      </c>
      <c r="MV1" s="1">
        <v>359</v>
      </c>
      <c r="MW1" s="1">
        <v>360</v>
      </c>
      <c r="MX1" s="1">
        <v>361</v>
      </c>
      <c r="MY1" s="1">
        <v>362</v>
      </c>
      <c r="MZ1" s="1">
        <v>363</v>
      </c>
      <c r="NA1" s="1">
        <v>364</v>
      </c>
      <c r="NB1" s="1">
        <v>365</v>
      </c>
      <c r="NC1" s="1">
        <v>366</v>
      </c>
      <c r="ND1" s="1">
        <v>367</v>
      </c>
      <c r="NE1" s="1">
        <v>368</v>
      </c>
      <c r="NF1" s="1">
        <v>369</v>
      </c>
      <c r="NG1" s="1">
        <v>370</v>
      </c>
      <c r="NH1" s="1">
        <v>371</v>
      </c>
      <c r="NI1" s="1">
        <v>372</v>
      </c>
      <c r="NJ1" s="1">
        <v>373</v>
      </c>
      <c r="NK1" s="1">
        <v>374</v>
      </c>
      <c r="NL1" s="1">
        <v>375</v>
      </c>
      <c r="NM1" s="1">
        <v>376</v>
      </c>
      <c r="NN1" s="1">
        <v>377</v>
      </c>
      <c r="NO1" s="1">
        <v>378</v>
      </c>
      <c r="NP1" s="1">
        <v>379</v>
      </c>
      <c r="NQ1" s="1">
        <v>380</v>
      </c>
      <c r="NR1" s="1">
        <v>381</v>
      </c>
      <c r="NS1" s="1">
        <v>382</v>
      </c>
      <c r="NT1" s="1">
        <v>383</v>
      </c>
      <c r="NU1" s="1">
        <v>384</v>
      </c>
      <c r="NV1" s="1">
        <v>385</v>
      </c>
      <c r="NW1" s="1">
        <v>386</v>
      </c>
      <c r="NX1" s="1">
        <v>387</v>
      </c>
      <c r="NY1" s="1">
        <v>388</v>
      </c>
      <c r="NZ1" s="1">
        <v>389</v>
      </c>
      <c r="OA1" s="1">
        <v>390</v>
      </c>
      <c r="OB1" s="1">
        <v>391</v>
      </c>
      <c r="OC1" s="1">
        <v>392</v>
      </c>
      <c r="OD1" s="1">
        <v>393</v>
      </c>
      <c r="OE1" s="1">
        <v>394</v>
      </c>
      <c r="OF1" s="1">
        <v>395</v>
      </c>
      <c r="OG1" s="1">
        <v>396</v>
      </c>
      <c r="OH1" s="1">
        <v>397</v>
      </c>
      <c r="OI1" s="1">
        <v>398</v>
      </c>
      <c r="OJ1" s="1">
        <v>399</v>
      </c>
      <c r="OK1" s="1">
        <v>400</v>
      </c>
      <c r="OL1" s="1">
        <v>401</v>
      </c>
      <c r="OM1" s="1">
        <v>402</v>
      </c>
      <c r="ON1" s="1">
        <v>403</v>
      </c>
      <c r="OO1" s="1">
        <v>404</v>
      </c>
      <c r="OP1" s="1">
        <v>405</v>
      </c>
      <c r="OQ1" s="1">
        <v>406</v>
      </c>
      <c r="OR1" s="1">
        <v>407</v>
      </c>
      <c r="OS1" s="1">
        <v>408</v>
      </c>
      <c r="OT1" s="1">
        <v>409</v>
      </c>
      <c r="OU1" s="1">
        <v>410</v>
      </c>
      <c r="OV1" s="1">
        <v>411</v>
      </c>
      <c r="OW1" s="1">
        <v>412</v>
      </c>
      <c r="OX1" s="1">
        <v>413</v>
      </c>
      <c r="OY1" s="1">
        <v>414</v>
      </c>
      <c r="OZ1" s="1">
        <v>415</v>
      </c>
      <c r="PA1" s="1">
        <v>416</v>
      </c>
      <c r="PB1" s="1">
        <v>417</v>
      </c>
      <c r="PC1" s="1">
        <v>418</v>
      </c>
      <c r="PD1" s="1">
        <v>419</v>
      </c>
      <c r="PE1" s="1">
        <v>420</v>
      </c>
      <c r="PF1" s="1">
        <v>421</v>
      </c>
      <c r="PG1" s="1">
        <v>422</v>
      </c>
      <c r="PH1" s="1">
        <v>423</v>
      </c>
      <c r="PI1" s="1">
        <v>424</v>
      </c>
      <c r="PJ1" s="1">
        <v>425</v>
      </c>
      <c r="PK1" s="1">
        <v>426</v>
      </c>
      <c r="PL1" s="1">
        <v>427</v>
      </c>
      <c r="PM1" s="1">
        <v>428</v>
      </c>
      <c r="PN1" s="1">
        <v>429</v>
      </c>
      <c r="PO1" s="1">
        <v>430</v>
      </c>
      <c r="PP1" s="1">
        <v>431</v>
      </c>
      <c r="PQ1" s="1">
        <v>432</v>
      </c>
      <c r="PR1" s="1">
        <v>433</v>
      </c>
      <c r="PS1" s="1">
        <v>434</v>
      </c>
      <c r="PT1" s="1">
        <v>435</v>
      </c>
      <c r="PU1" s="1">
        <v>436</v>
      </c>
      <c r="PV1" s="1">
        <v>437</v>
      </c>
      <c r="PW1" s="1">
        <v>438</v>
      </c>
      <c r="PX1" s="1">
        <v>439</v>
      </c>
      <c r="PY1" s="1">
        <v>440</v>
      </c>
      <c r="PZ1" s="1">
        <v>441</v>
      </c>
      <c r="QA1" s="1">
        <v>442</v>
      </c>
      <c r="QB1" s="1">
        <v>443</v>
      </c>
      <c r="QC1" s="1">
        <v>444</v>
      </c>
      <c r="QD1" s="1">
        <v>445</v>
      </c>
      <c r="QE1" s="1">
        <v>446</v>
      </c>
      <c r="QF1" s="1">
        <v>447</v>
      </c>
      <c r="QG1" s="1">
        <v>448</v>
      </c>
      <c r="QH1" s="1">
        <v>449</v>
      </c>
      <c r="QI1" s="1">
        <v>450</v>
      </c>
      <c r="QJ1" s="1">
        <v>451</v>
      </c>
      <c r="QK1" s="1">
        <v>452</v>
      </c>
      <c r="QL1" s="1">
        <v>453</v>
      </c>
      <c r="QM1" s="1">
        <v>454</v>
      </c>
      <c r="QN1" s="1">
        <v>455</v>
      </c>
      <c r="QO1" s="1">
        <v>456</v>
      </c>
      <c r="QP1" s="1">
        <v>457</v>
      </c>
      <c r="QQ1" s="1">
        <v>458</v>
      </c>
      <c r="QR1" s="1">
        <v>459</v>
      </c>
      <c r="QS1" s="1">
        <v>460</v>
      </c>
      <c r="QT1" s="1">
        <v>461</v>
      </c>
      <c r="QU1" s="1">
        <v>462</v>
      </c>
      <c r="QV1" s="1">
        <v>463</v>
      </c>
      <c r="QW1" s="1">
        <v>464</v>
      </c>
      <c r="QX1" s="1">
        <v>465</v>
      </c>
      <c r="QY1" s="1">
        <v>466</v>
      </c>
      <c r="QZ1" s="1">
        <v>467</v>
      </c>
      <c r="RA1" s="1">
        <v>468</v>
      </c>
      <c r="RB1" s="1">
        <v>469</v>
      </c>
      <c r="RC1" s="1">
        <v>470</v>
      </c>
      <c r="RD1" s="1">
        <v>471</v>
      </c>
      <c r="RE1" s="1">
        <v>472</v>
      </c>
      <c r="RF1" s="1">
        <v>473</v>
      </c>
      <c r="RG1" s="1">
        <v>474</v>
      </c>
      <c r="RH1" s="1">
        <v>475</v>
      </c>
      <c r="RI1" s="1">
        <v>476</v>
      </c>
      <c r="RJ1" s="1">
        <v>477</v>
      </c>
      <c r="RK1" s="1">
        <v>478</v>
      </c>
      <c r="RL1" s="1">
        <v>479</v>
      </c>
      <c r="RM1" s="1">
        <v>480</v>
      </c>
      <c r="RN1" s="1">
        <v>481</v>
      </c>
      <c r="RO1" s="1">
        <v>482</v>
      </c>
      <c r="RP1" s="1">
        <v>483</v>
      </c>
      <c r="RQ1" s="1">
        <v>484</v>
      </c>
      <c r="RR1" s="1">
        <v>485</v>
      </c>
      <c r="RS1" s="1">
        <v>486</v>
      </c>
      <c r="RT1" s="1">
        <v>487</v>
      </c>
      <c r="RU1" s="1">
        <v>488</v>
      </c>
      <c r="RV1" s="1">
        <v>489</v>
      </c>
      <c r="RW1" s="1">
        <v>490</v>
      </c>
      <c r="RX1" s="1">
        <v>491</v>
      </c>
      <c r="RY1" s="1">
        <v>492</v>
      </c>
      <c r="RZ1" s="1">
        <v>493</v>
      </c>
      <c r="SA1" s="1">
        <v>494</v>
      </c>
      <c r="SB1" s="1">
        <v>495</v>
      </c>
      <c r="SC1" s="1">
        <v>496</v>
      </c>
      <c r="SD1" s="1">
        <v>497</v>
      </c>
      <c r="SE1" s="1">
        <v>498</v>
      </c>
      <c r="SF1" s="1">
        <v>499</v>
      </c>
      <c r="SG1" s="1">
        <v>500</v>
      </c>
    </row>
    <row r="2" spans="1:501">
      <c r="A2" s="1" t="s">
        <v>21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 t="s">
        <v>144</v>
      </c>
    </row>
    <row r="3" spans="1:501">
      <c r="A3" s="1" t="s">
        <v>34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SG3">
        <v>2</v>
      </c>
    </row>
    <row r="4" spans="1:501">
      <c r="A4" s="1" t="s">
        <v>37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SG4">
        <v>2</v>
      </c>
    </row>
    <row r="5" spans="1:501">
      <c r="A5" s="1" t="s">
        <v>38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SG5">
        <v>2</v>
      </c>
    </row>
    <row r="6" spans="1:501">
      <c r="A6" s="1" t="s">
        <v>59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SG6">
        <v>4</v>
      </c>
    </row>
    <row r="7" spans="1:501">
      <c r="A7" s="1" t="s">
        <v>0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SG7">
        <v>3</v>
      </c>
    </row>
    <row r="8" spans="1:501">
      <c r="A8" s="1" t="s">
        <v>39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SG8">
        <v>3</v>
      </c>
    </row>
    <row r="9" spans="1:501">
      <c r="A9" s="1" t="s">
        <v>22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SG9">
        <v>2</v>
      </c>
    </row>
    <row r="10" spans="1:501">
      <c r="A10" s="1" t="s">
        <v>1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SG10">
        <v>3</v>
      </c>
    </row>
    <row r="11" spans="1:501">
      <c r="A11" s="1" t="s">
        <v>23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SG11">
        <v>2</v>
      </c>
    </row>
    <row r="12" spans="1:501">
      <c r="A12" s="1" t="s">
        <v>24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SG12">
        <v>2</v>
      </c>
    </row>
    <row r="13" spans="1:501">
      <c r="A13" s="1" t="s">
        <v>35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SG13">
        <v>2</v>
      </c>
    </row>
    <row r="14" spans="1:501">
      <c r="A14" s="1" t="s">
        <v>91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SG14">
        <v>1</v>
      </c>
    </row>
    <row r="15" spans="1:501">
      <c r="A15" s="1" t="s">
        <v>92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SG15">
        <v>2</v>
      </c>
    </row>
    <row r="16" spans="1:501">
      <c r="A16" s="1" t="s">
        <v>25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SG16">
        <v>1</v>
      </c>
    </row>
    <row r="17" spans="1:501">
      <c r="A17" s="1" t="s">
        <v>62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SG17">
        <v>2</v>
      </c>
    </row>
    <row r="18" spans="1:501">
      <c r="A18" s="1" t="s">
        <v>63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SG18">
        <v>0</v>
      </c>
    </row>
    <row r="19" spans="1:501">
      <c r="A19" s="1" t="s">
        <v>93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SG19">
        <v>2</v>
      </c>
    </row>
    <row r="20" spans="1:501">
      <c r="A20" s="1" t="s">
        <v>94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SG20">
        <v>1</v>
      </c>
    </row>
    <row r="21" spans="1:501">
      <c r="A21" s="1" t="s">
        <v>95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SG21">
        <v>2</v>
      </c>
    </row>
    <row r="22" spans="1:501">
      <c r="A22" s="1" t="s">
        <v>36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SG22">
        <v>3</v>
      </c>
    </row>
    <row r="23" spans="1:501">
      <c r="A23" s="1" t="s">
        <v>27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SG23">
        <v>1</v>
      </c>
    </row>
    <row r="24" spans="1:501">
      <c r="A24" s="1" t="s">
        <v>4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SG24">
        <v>2</v>
      </c>
    </row>
    <row r="25" spans="1:501">
      <c r="A25" s="1" t="s">
        <v>40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SG25">
        <v>0</v>
      </c>
    </row>
    <row r="26" spans="1:501">
      <c r="A26" s="1" t="s">
        <v>41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SG26">
        <v>0</v>
      </c>
    </row>
    <row r="27" spans="1:501">
      <c r="A27" s="1" t="s">
        <v>7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SG27">
        <v>3</v>
      </c>
    </row>
    <row r="28" spans="1:501">
      <c r="A28" s="1" t="s">
        <v>26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SG28">
        <v>3</v>
      </c>
    </row>
    <row r="29" spans="1:501">
      <c r="A29" s="1" t="s">
        <v>96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SG29">
        <v>2</v>
      </c>
    </row>
    <row r="30" spans="1:501">
      <c r="A30" s="1" t="s">
        <v>97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SG30">
        <v>2</v>
      </c>
    </row>
    <row r="31" spans="1:501">
      <c r="A31" s="1" t="s">
        <v>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SG31">
        <v>1</v>
      </c>
    </row>
    <row r="32" spans="1:501">
      <c r="A32" s="1" t="s">
        <v>33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SG32">
        <v>3</v>
      </c>
    </row>
    <row r="33" spans="1:501">
      <c r="A33" s="1" t="s">
        <v>68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SG33">
        <v>2</v>
      </c>
    </row>
    <row r="34" spans="1:501">
      <c r="A34" s="1" t="s">
        <v>70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SG34">
        <v>3</v>
      </c>
    </row>
    <row r="35" spans="1:501">
      <c r="A35" s="1" t="s">
        <v>54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SG35">
        <v>2</v>
      </c>
    </row>
    <row r="36" spans="1:501">
      <c r="A36" s="1" t="s">
        <v>56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SG36">
        <v>0</v>
      </c>
    </row>
    <row r="37" spans="1:501">
      <c r="A37" s="1" t="s">
        <v>10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SG37">
        <v>0</v>
      </c>
    </row>
    <row r="38" spans="1:501">
      <c r="A38" s="1" t="s">
        <v>11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SG38">
        <v>0</v>
      </c>
    </row>
    <row r="39" spans="1:501">
      <c r="A39" s="1" t="s">
        <v>12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SG39">
        <v>3</v>
      </c>
    </row>
    <row r="40" spans="1:501">
      <c r="A40" s="1" t="s">
        <v>42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SG40">
        <v>0</v>
      </c>
    </row>
    <row r="41" spans="1:501">
      <c r="A41" s="1" t="s">
        <v>13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SG41">
        <v>68</v>
      </c>
    </row>
    <row r="42" spans="1:501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501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501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01"/>
  <sheetViews>
    <sheetView workbookViewId="0">
      <pane ySplit="1" topLeftCell="A2" activePane="bottomLeft" state="frozen"/>
      <selection pane="bottomLeft" activeCell="I9" sqref="I9"/>
    </sheetView>
  </sheetViews>
  <sheetFormatPr defaultRowHeight="15"/>
  <cols>
    <col min="1" max="1" width="17.7109375" style="1" customWidth="1"/>
    <col min="2" max="2" width="29.28515625" style="1" customWidth="1"/>
    <col min="3" max="3" width="27.5703125" style="1" customWidth="1"/>
    <col min="4" max="16384" width="9.140625" style="1"/>
  </cols>
  <sheetData>
    <row r="1" spans="1:3">
      <c r="A1" s="53" t="s">
        <v>14</v>
      </c>
      <c r="B1" s="53" t="s">
        <v>109</v>
      </c>
      <c r="C1" s="53" t="s">
        <v>110</v>
      </c>
    </row>
    <row r="2" spans="1:3">
      <c r="A2" s="27">
        <v>1</v>
      </c>
      <c r="B2" s="27">
        <f>HLOOKUP(A2,ncnames,2,FALSE)</f>
        <v>0</v>
      </c>
      <c r="C2" s="27">
        <f>HLOOKUP(A2,calcnames, 2, FALSE)</f>
        <v>0</v>
      </c>
    </row>
    <row r="3" spans="1:3">
      <c r="A3" s="27">
        <v>2</v>
      </c>
      <c r="B3" s="27">
        <f>HLOOKUP(A3,ncnames,2,FALSE)</f>
        <v>0</v>
      </c>
      <c r="C3" s="27">
        <f>HLOOKUP(A3,calcnames, 2, FALSE)</f>
        <v>0</v>
      </c>
    </row>
    <row r="4" spans="1:3">
      <c r="A4" s="27">
        <v>3</v>
      </c>
      <c r="B4" s="27">
        <f>HLOOKUP(A4,ncnames,2,FALSE)</f>
        <v>0</v>
      </c>
      <c r="C4" s="27">
        <f>HLOOKUP(A4,calcnames, 2, FALSE)</f>
        <v>0</v>
      </c>
    </row>
    <row r="5" spans="1:3">
      <c r="A5" s="27">
        <v>4</v>
      </c>
      <c r="B5" s="27">
        <f>HLOOKUP(A5,ncnames,2,FALSE)</f>
        <v>0</v>
      </c>
      <c r="C5" s="27">
        <f>HLOOKUP(A5,calcnames, 2, FALSE)</f>
        <v>0</v>
      </c>
    </row>
    <row r="6" spans="1:3">
      <c r="A6" s="27">
        <v>5</v>
      </c>
      <c r="B6" s="27">
        <f>HLOOKUP(A6,ncnames,2,FALSE)</f>
        <v>0</v>
      </c>
      <c r="C6" s="27">
        <f>HLOOKUP(A6,calcnames, 2, FALSE)</f>
        <v>0</v>
      </c>
    </row>
    <row r="7" spans="1:3">
      <c r="A7" s="27">
        <v>6</v>
      </c>
      <c r="B7" s="27">
        <f>HLOOKUP(A7,ncnames,2,FALSE)</f>
        <v>0</v>
      </c>
      <c r="C7" s="27">
        <f>HLOOKUP(A7,calcnames, 2, FALSE)</f>
        <v>0</v>
      </c>
    </row>
    <row r="8" spans="1:3">
      <c r="A8" s="27">
        <v>7</v>
      </c>
      <c r="B8" s="27">
        <f>HLOOKUP(A8,ncnames,2,FALSE)</f>
        <v>0</v>
      </c>
      <c r="C8" s="27">
        <f>HLOOKUP(A8,calcnames, 2, FALSE)</f>
        <v>0</v>
      </c>
    </row>
    <row r="9" spans="1:3">
      <c r="A9" s="27">
        <v>8</v>
      </c>
      <c r="B9" s="27">
        <f>HLOOKUP(A9,ncnames,2,FALSE)</f>
        <v>0</v>
      </c>
      <c r="C9" s="27">
        <f>HLOOKUP(A9,calcnames, 2, FALSE)</f>
        <v>0</v>
      </c>
    </row>
    <row r="10" spans="1:3">
      <c r="A10" s="27">
        <v>9</v>
      </c>
      <c r="B10" s="27">
        <f>HLOOKUP(A10,ncnames,2,FALSE)</f>
        <v>0</v>
      </c>
      <c r="C10" s="27">
        <f>HLOOKUP(A10,calcnames, 2, FALSE)</f>
        <v>0</v>
      </c>
    </row>
    <row r="11" spans="1:3">
      <c r="A11" s="27">
        <v>10</v>
      </c>
      <c r="B11" s="27">
        <f>HLOOKUP(A11,ncnames,2,FALSE)</f>
        <v>0</v>
      </c>
      <c r="C11" s="27">
        <f>HLOOKUP(A11,calcnames, 2, FALSE)</f>
        <v>0</v>
      </c>
    </row>
    <row r="12" spans="1:3">
      <c r="A12" s="27">
        <v>11</v>
      </c>
      <c r="B12" s="27">
        <f>HLOOKUP(A12,ncnames,2,FALSE)</f>
        <v>0</v>
      </c>
      <c r="C12" s="27">
        <f>HLOOKUP(A12,calcnames, 2, FALSE)</f>
        <v>0</v>
      </c>
    </row>
    <row r="13" spans="1:3">
      <c r="A13" s="27">
        <v>12</v>
      </c>
      <c r="B13" s="27">
        <f>HLOOKUP(A13,ncnames,2,FALSE)</f>
        <v>0</v>
      </c>
      <c r="C13" s="27">
        <f>HLOOKUP(A13,calcnames, 2, FALSE)</f>
        <v>0</v>
      </c>
    </row>
    <row r="14" spans="1:3">
      <c r="A14" s="27">
        <v>13</v>
      </c>
      <c r="B14" s="27">
        <f>HLOOKUP(A14,ncnames,2,FALSE)</f>
        <v>0</v>
      </c>
      <c r="C14" s="27">
        <f>HLOOKUP(A14,calcnames, 2, FALSE)</f>
        <v>0</v>
      </c>
    </row>
    <row r="15" spans="1:3">
      <c r="A15" s="27">
        <v>14</v>
      </c>
      <c r="B15" s="27">
        <f>HLOOKUP(A15,ncnames,2,FALSE)</f>
        <v>0</v>
      </c>
      <c r="C15" s="27">
        <f>HLOOKUP(A15,calcnames, 2, FALSE)</f>
        <v>0</v>
      </c>
    </row>
    <row r="16" spans="1:3">
      <c r="A16" s="27">
        <v>15</v>
      </c>
      <c r="B16" s="27">
        <f>HLOOKUP(A16,ncnames,2,FALSE)</f>
        <v>0</v>
      </c>
      <c r="C16" s="27">
        <f>HLOOKUP(A16,calcnames, 2, FALSE)</f>
        <v>0</v>
      </c>
    </row>
    <row r="17" spans="1:3">
      <c r="A17" s="27">
        <v>16</v>
      </c>
      <c r="B17" s="27">
        <f>HLOOKUP(A17,ncnames,2,FALSE)</f>
        <v>0</v>
      </c>
      <c r="C17" s="27">
        <f>HLOOKUP(A17,calcnames, 2, FALSE)</f>
        <v>0</v>
      </c>
    </row>
    <row r="18" spans="1:3">
      <c r="A18" s="27">
        <v>17</v>
      </c>
      <c r="B18" s="27">
        <f>HLOOKUP(A18,ncnames,2,FALSE)</f>
        <v>0</v>
      </c>
      <c r="C18" s="27">
        <f>HLOOKUP(A18,calcnames, 2, FALSE)</f>
        <v>0</v>
      </c>
    </row>
    <row r="19" spans="1:3">
      <c r="A19" s="27">
        <v>18</v>
      </c>
      <c r="B19" s="27">
        <f>HLOOKUP(A19,ncnames,2,FALSE)</f>
        <v>0</v>
      </c>
      <c r="C19" s="27">
        <f>HLOOKUP(A19,calcnames, 2, FALSE)</f>
        <v>0</v>
      </c>
    </row>
    <row r="20" spans="1:3">
      <c r="A20" s="27">
        <v>19</v>
      </c>
      <c r="B20" s="27">
        <f>HLOOKUP(A20,ncnames,2,FALSE)</f>
        <v>0</v>
      </c>
      <c r="C20" s="27">
        <f>HLOOKUP(A20,calcnames, 2, FALSE)</f>
        <v>0</v>
      </c>
    </row>
    <row r="21" spans="1:3">
      <c r="A21" s="27">
        <v>20</v>
      </c>
      <c r="B21" s="27">
        <f>HLOOKUP(A21,ncnames,2,FALSE)</f>
        <v>0</v>
      </c>
      <c r="C21" s="27">
        <f>HLOOKUP(A21,calcnames, 2, FALSE)</f>
        <v>0</v>
      </c>
    </row>
    <row r="22" spans="1:3">
      <c r="A22" s="27">
        <v>21</v>
      </c>
      <c r="B22" s="27">
        <f>HLOOKUP(A22,ncnames,2,FALSE)</f>
        <v>0</v>
      </c>
      <c r="C22" s="27">
        <f>HLOOKUP(A22,calcnames, 2, FALSE)</f>
        <v>0</v>
      </c>
    </row>
    <row r="23" spans="1:3">
      <c r="A23" s="27">
        <v>22</v>
      </c>
      <c r="B23" s="27">
        <f>HLOOKUP(A23,ncnames,2,FALSE)</f>
        <v>0</v>
      </c>
      <c r="C23" s="27">
        <f>HLOOKUP(A23,calcnames, 2, FALSE)</f>
        <v>0</v>
      </c>
    </row>
    <row r="24" spans="1:3">
      <c r="A24" s="27">
        <v>23</v>
      </c>
      <c r="B24" s="27">
        <f>HLOOKUP(A24,ncnames,2,FALSE)</f>
        <v>0</v>
      </c>
      <c r="C24" s="27">
        <f>HLOOKUP(A24,calcnames, 2, FALSE)</f>
        <v>0</v>
      </c>
    </row>
    <row r="25" spans="1:3">
      <c r="A25" s="27">
        <v>24</v>
      </c>
      <c r="B25" s="27">
        <f>HLOOKUP(A25,ncnames,2,FALSE)</f>
        <v>0</v>
      </c>
      <c r="C25" s="27">
        <f>HLOOKUP(A25,calcnames, 2, FALSE)</f>
        <v>0</v>
      </c>
    </row>
    <row r="26" spans="1:3">
      <c r="A26" s="27">
        <v>25</v>
      </c>
      <c r="B26" s="27">
        <f>HLOOKUP(A26,ncnames,2,FALSE)</f>
        <v>0</v>
      </c>
      <c r="C26" s="27">
        <f>HLOOKUP(A26,calcnames, 2, FALSE)</f>
        <v>0</v>
      </c>
    </row>
    <row r="27" spans="1:3">
      <c r="A27" s="27">
        <v>26</v>
      </c>
      <c r="B27" s="27">
        <f>HLOOKUP(A27,ncnames,2,FALSE)</f>
        <v>0</v>
      </c>
      <c r="C27" s="27">
        <f>HLOOKUP(A27,calcnames, 2, FALSE)</f>
        <v>0</v>
      </c>
    </row>
    <row r="28" spans="1:3">
      <c r="A28" s="27">
        <v>27</v>
      </c>
      <c r="B28" s="27">
        <f>HLOOKUP(A28,ncnames,2,FALSE)</f>
        <v>0</v>
      </c>
      <c r="C28" s="27">
        <f>HLOOKUP(A28,calcnames, 2, FALSE)</f>
        <v>0</v>
      </c>
    </row>
    <row r="29" spans="1:3">
      <c r="A29" s="27">
        <v>28</v>
      </c>
      <c r="B29" s="27">
        <f>HLOOKUP(A29,ncnames,2,FALSE)</f>
        <v>0</v>
      </c>
      <c r="C29" s="27">
        <f>HLOOKUP(A29,calcnames, 2, FALSE)</f>
        <v>0</v>
      </c>
    </row>
    <row r="30" spans="1:3">
      <c r="A30" s="27">
        <v>29</v>
      </c>
      <c r="B30" s="27">
        <f>HLOOKUP(A30,ncnames,2,FALSE)</f>
        <v>0</v>
      </c>
      <c r="C30" s="27">
        <f>HLOOKUP(A30,calcnames, 2, FALSE)</f>
        <v>0</v>
      </c>
    </row>
    <row r="31" spans="1:3">
      <c r="A31" s="27">
        <v>30</v>
      </c>
      <c r="B31" s="27">
        <f>HLOOKUP(A31,ncnames,2,FALSE)</f>
        <v>0</v>
      </c>
      <c r="C31" s="27">
        <f>HLOOKUP(A31,calcnames, 2, FALSE)</f>
        <v>0</v>
      </c>
    </row>
    <row r="32" spans="1:3">
      <c r="A32" s="27">
        <v>31</v>
      </c>
      <c r="B32" s="27">
        <f>HLOOKUP(A32,ncnames,2,FALSE)</f>
        <v>0</v>
      </c>
      <c r="C32" s="27">
        <f>HLOOKUP(A32,calcnames, 2, FALSE)</f>
        <v>0</v>
      </c>
    </row>
    <row r="33" spans="1:3">
      <c r="A33" s="27">
        <v>32</v>
      </c>
      <c r="B33" s="27">
        <f>HLOOKUP(A33,ncnames,2,FALSE)</f>
        <v>0</v>
      </c>
      <c r="C33" s="27">
        <f>HLOOKUP(A33,calcnames, 2, FALSE)</f>
        <v>0</v>
      </c>
    </row>
    <row r="34" spans="1:3">
      <c r="A34" s="27">
        <v>33</v>
      </c>
      <c r="B34" s="27">
        <f>HLOOKUP(A34,ncnames,2,FALSE)</f>
        <v>0</v>
      </c>
      <c r="C34" s="27">
        <f>HLOOKUP(A34,calcnames, 2, FALSE)</f>
        <v>0</v>
      </c>
    </row>
    <row r="35" spans="1:3">
      <c r="A35" s="27">
        <v>34</v>
      </c>
      <c r="B35" s="27">
        <f>HLOOKUP(A35,ncnames,2,FALSE)</f>
        <v>0</v>
      </c>
      <c r="C35" s="27">
        <f>HLOOKUP(A35,calcnames, 2, FALSE)</f>
        <v>0</v>
      </c>
    </row>
    <row r="36" spans="1:3">
      <c r="A36" s="27">
        <v>35</v>
      </c>
      <c r="B36" s="27">
        <f>HLOOKUP(A36,ncnames,2,FALSE)</f>
        <v>0</v>
      </c>
      <c r="C36" s="27">
        <f>HLOOKUP(A36,calcnames, 2, FALSE)</f>
        <v>0</v>
      </c>
    </row>
    <row r="37" spans="1:3">
      <c r="A37" s="27">
        <v>36</v>
      </c>
      <c r="B37" s="27">
        <f>HLOOKUP(A37,ncnames,2,FALSE)</f>
        <v>0</v>
      </c>
      <c r="C37" s="27">
        <f>HLOOKUP(A37,calcnames, 2, FALSE)</f>
        <v>0</v>
      </c>
    </row>
    <row r="38" spans="1:3">
      <c r="A38" s="27">
        <v>37</v>
      </c>
      <c r="B38" s="27">
        <f>HLOOKUP(A38,ncnames,2,FALSE)</f>
        <v>0</v>
      </c>
      <c r="C38" s="27">
        <f>HLOOKUP(A38,calcnames, 2, FALSE)</f>
        <v>0</v>
      </c>
    </row>
    <row r="39" spans="1:3">
      <c r="A39" s="27">
        <v>38</v>
      </c>
      <c r="B39" s="27">
        <f>HLOOKUP(A39,ncnames,2,FALSE)</f>
        <v>0</v>
      </c>
      <c r="C39" s="27">
        <f>HLOOKUP(A39,calcnames, 2, FALSE)</f>
        <v>0</v>
      </c>
    </row>
    <row r="40" spans="1:3">
      <c r="A40" s="27">
        <v>39</v>
      </c>
      <c r="B40" s="27">
        <f>HLOOKUP(A40,ncnames,2,FALSE)</f>
        <v>0</v>
      </c>
      <c r="C40" s="27">
        <f>HLOOKUP(A40,calcnames, 2, FALSE)</f>
        <v>0</v>
      </c>
    </row>
    <row r="41" spans="1:3">
      <c r="A41" s="27">
        <v>40</v>
      </c>
      <c r="B41" s="27">
        <f>HLOOKUP(A41,ncnames,2,FALSE)</f>
        <v>0</v>
      </c>
      <c r="C41" s="27">
        <f>HLOOKUP(A41,calcnames, 2, FALSE)</f>
        <v>0</v>
      </c>
    </row>
    <row r="42" spans="1:3">
      <c r="A42" s="27">
        <v>41</v>
      </c>
      <c r="B42" s="27">
        <f>HLOOKUP(A42,ncnames,2,FALSE)</f>
        <v>0</v>
      </c>
      <c r="C42" s="27">
        <f>HLOOKUP(A42,calcnames, 2, FALSE)</f>
        <v>0</v>
      </c>
    </row>
    <row r="43" spans="1:3">
      <c r="A43" s="27">
        <v>42</v>
      </c>
      <c r="B43" s="27">
        <f>HLOOKUP(A43,ncnames,2,FALSE)</f>
        <v>0</v>
      </c>
      <c r="C43" s="27">
        <f>HLOOKUP(A43,calcnames, 2, FALSE)</f>
        <v>0</v>
      </c>
    </row>
    <row r="44" spans="1:3">
      <c r="A44" s="27">
        <v>43</v>
      </c>
      <c r="B44" s="27">
        <f>HLOOKUP(A44,ncnames,2,FALSE)</f>
        <v>0</v>
      </c>
      <c r="C44" s="27">
        <f>HLOOKUP(A44,calcnames, 2, FALSE)</f>
        <v>0</v>
      </c>
    </row>
    <row r="45" spans="1:3">
      <c r="A45" s="27">
        <v>44</v>
      </c>
      <c r="B45" s="27">
        <f>HLOOKUP(A45,ncnames,2,FALSE)</f>
        <v>0</v>
      </c>
      <c r="C45" s="27">
        <f>HLOOKUP(A45,calcnames, 2, FALSE)</f>
        <v>0</v>
      </c>
    </row>
    <row r="46" spans="1:3">
      <c r="A46" s="27">
        <v>45</v>
      </c>
      <c r="B46" s="27">
        <f>HLOOKUP(A46,ncnames,2,FALSE)</f>
        <v>0</v>
      </c>
      <c r="C46" s="27">
        <f>HLOOKUP(A46,calcnames, 2, FALSE)</f>
        <v>0</v>
      </c>
    </row>
    <row r="47" spans="1:3">
      <c r="A47" s="27">
        <v>46</v>
      </c>
      <c r="B47" s="27">
        <f>HLOOKUP(A47,ncnames,2,FALSE)</f>
        <v>0</v>
      </c>
      <c r="C47" s="27">
        <f>HLOOKUP(A47,calcnames, 2, FALSE)</f>
        <v>0</v>
      </c>
    </row>
    <row r="48" spans="1:3">
      <c r="A48" s="27">
        <v>47</v>
      </c>
      <c r="B48" s="27">
        <f>HLOOKUP(A48,ncnames,2,FALSE)</f>
        <v>0</v>
      </c>
      <c r="C48" s="27">
        <f>HLOOKUP(A48,calcnames, 2, FALSE)</f>
        <v>0</v>
      </c>
    </row>
    <row r="49" spans="1:3">
      <c r="A49" s="27">
        <v>48</v>
      </c>
      <c r="B49" s="27">
        <f>HLOOKUP(A49,ncnames,2,FALSE)</f>
        <v>0</v>
      </c>
      <c r="C49" s="27">
        <f>HLOOKUP(A49,calcnames, 2, FALSE)</f>
        <v>0</v>
      </c>
    </row>
    <row r="50" spans="1:3">
      <c r="A50" s="27">
        <v>49</v>
      </c>
      <c r="B50" s="27">
        <f>HLOOKUP(A50,ncnames,2,FALSE)</f>
        <v>0</v>
      </c>
      <c r="C50" s="27">
        <f>HLOOKUP(A50,calcnames, 2, FALSE)</f>
        <v>0</v>
      </c>
    </row>
    <row r="51" spans="1:3">
      <c r="A51" s="27">
        <v>50</v>
      </c>
      <c r="B51" s="27">
        <f>HLOOKUP(A51,ncnames,2,FALSE)</f>
        <v>0</v>
      </c>
      <c r="C51" s="27">
        <f>HLOOKUP(A51,calcnames, 2, FALSE)</f>
        <v>0</v>
      </c>
    </row>
    <row r="52" spans="1:3">
      <c r="A52" s="27">
        <v>51</v>
      </c>
      <c r="B52" s="27">
        <f>HLOOKUP(A52,ncnames,2,FALSE)</f>
        <v>0</v>
      </c>
      <c r="C52" s="27">
        <f>HLOOKUP(A52,calcnames, 2, FALSE)</f>
        <v>0</v>
      </c>
    </row>
    <row r="53" spans="1:3">
      <c r="A53" s="27">
        <v>52</v>
      </c>
      <c r="B53" s="27">
        <f>HLOOKUP(A53,ncnames,2,FALSE)</f>
        <v>0</v>
      </c>
      <c r="C53" s="27">
        <f>HLOOKUP(A53,calcnames, 2, FALSE)</f>
        <v>0</v>
      </c>
    </row>
    <row r="54" spans="1:3">
      <c r="A54" s="27">
        <v>53</v>
      </c>
      <c r="B54" s="27">
        <f>HLOOKUP(A54,ncnames,2,FALSE)</f>
        <v>0</v>
      </c>
      <c r="C54" s="27">
        <f>HLOOKUP(A54,calcnames, 2, FALSE)</f>
        <v>0</v>
      </c>
    </row>
    <row r="55" spans="1:3">
      <c r="A55" s="27">
        <v>54</v>
      </c>
      <c r="B55" s="27">
        <f>HLOOKUP(A55,ncnames,2,FALSE)</f>
        <v>0</v>
      </c>
      <c r="C55" s="27">
        <f>HLOOKUP(A55,calcnames, 2, FALSE)</f>
        <v>0</v>
      </c>
    </row>
    <row r="56" spans="1:3">
      <c r="A56" s="27">
        <v>55</v>
      </c>
      <c r="B56" s="27">
        <f>HLOOKUP(A56,ncnames,2,FALSE)</f>
        <v>0</v>
      </c>
      <c r="C56" s="27">
        <f>HLOOKUP(A56,calcnames, 2, FALSE)</f>
        <v>0</v>
      </c>
    </row>
    <row r="57" spans="1:3">
      <c r="A57" s="27">
        <v>56</v>
      </c>
      <c r="B57" s="27">
        <f>HLOOKUP(A57,ncnames,2,FALSE)</f>
        <v>0</v>
      </c>
      <c r="C57" s="27">
        <f>HLOOKUP(A57,calcnames, 2, FALSE)</f>
        <v>0</v>
      </c>
    </row>
    <row r="58" spans="1:3">
      <c r="A58" s="27">
        <v>57</v>
      </c>
      <c r="B58" s="27">
        <f>HLOOKUP(A58,ncnames,2,FALSE)</f>
        <v>0</v>
      </c>
      <c r="C58" s="27">
        <f>HLOOKUP(A58,calcnames, 2, FALSE)</f>
        <v>0</v>
      </c>
    </row>
    <row r="59" spans="1:3">
      <c r="A59" s="27">
        <v>58</v>
      </c>
      <c r="B59" s="27">
        <f>HLOOKUP(A59,ncnames,2,FALSE)</f>
        <v>0</v>
      </c>
      <c r="C59" s="27">
        <f>HLOOKUP(A59,calcnames, 2, FALSE)</f>
        <v>0</v>
      </c>
    </row>
    <row r="60" spans="1:3">
      <c r="A60" s="27">
        <v>59</v>
      </c>
      <c r="B60" s="27">
        <f>HLOOKUP(A60,ncnames,2,FALSE)</f>
        <v>0</v>
      </c>
      <c r="C60" s="27">
        <f>HLOOKUP(A60,calcnames, 2, FALSE)</f>
        <v>0</v>
      </c>
    </row>
    <row r="61" spans="1:3">
      <c r="A61" s="27">
        <v>60</v>
      </c>
      <c r="B61" s="27">
        <f>HLOOKUP(A61,ncnames,2,FALSE)</f>
        <v>0</v>
      </c>
      <c r="C61" s="27">
        <f>HLOOKUP(A61,calcnames, 2, FALSE)</f>
        <v>0</v>
      </c>
    </row>
    <row r="62" spans="1:3">
      <c r="A62" s="27">
        <v>61</v>
      </c>
      <c r="B62" s="27">
        <f>HLOOKUP(A62,ncnames,2,FALSE)</f>
        <v>0</v>
      </c>
      <c r="C62" s="27">
        <f>HLOOKUP(A62,calcnames, 2, FALSE)</f>
        <v>0</v>
      </c>
    </row>
    <row r="63" spans="1:3">
      <c r="A63" s="27">
        <v>62</v>
      </c>
      <c r="B63" s="27">
        <f>HLOOKUP(A63,ncnames,2,FALSE)</f>
        <v>0</v>
      </c>
      <c r="C63" s="27">
        <f>HLOOKUP(A63,calcnames, 2, FALSE)</f>
        <v>0</v>
      </c>
    </row>
    <row r="64" spans="1:3">
      <c r="A64" s="27">
        <v>63</v>
      </c>
      <c r="B64" s="27">
        <f>HLOOKUP(A64,ncnames,2,FALSE)</f>
        <v>0</v>
      </c>
      <c r="C64" s="27">
        <f>HLOOKUP(A64,calcnames, 2, FALSE)</f>
        <v>0</v>
      </c>
    </row>
    <row r="65" spans="1:3">
      <c r="A65" s="27">
        <v>64</v>
      </c>
      <c r="B65" s="27">
        <f>HLOOKUP(A65,ncnames,2,FALSE)</f>
        <v>0</v>
      </c>
      <c r="C65" s="27">
        <f>HLOOKUP(A65,calcnames, 2, FALSE)</f>
        <v>0</v>
      </c>
    </row>
    <row r="66" spans="1:3">
      <c r="A66" s="27">
        <v>65</v>
      </c>
      <c r="B66" s="27">
        <f>HLOOKUP(A66,ncnames,2,FALSE)</f>
        <v>0</v>
      </c>
      <c r="C66" s="27">
        <f>HLOOKUP(A66,calcnames, 2, FALSE)</f>
        <v>0</v>
      </c>
    </row>
    <row r="67" spans="1:3">
      <c r="A67" s="27">
        <v>66</v>
      </c>
      <c r="B67" s="27">
        <f>HLOOKUP(A67,ncnames,2,FALSE)</f>
        <v>0</v>
      </c>
      <c r="C67" s="27">
        <f>HLOOKUP(A67,calcnames, 2, FALSE)</f>
        <v>0</v>
      </c>
    </row>
    <row r="68" spans="1:3">
      <c r="A68" s="27">
        <v>67</v>
      </c>
      <c r="B68" s="27">
        <f>HLOOKUP(A68,ncnames,2,FALSE)</f>
        <v>0</v>
      </c>
      <c r="C68" s="27">
        <f>HLOOKUP(A68,calcnames, 2, FALSE)</f>
        <v>0</v>
      </c>
    </row>
    <row r="69" spans="1:3">
      <c r="A69" s="27">
        <v>68</v>
      </c>
      <c r="B69" s="27">
        <f>HLOOKUP(A69,ncnames,2,FALSE)</f>
        <v>0</v>
      </c>
      <c r="C69" s="27">
        <f>HLOOKUP(A69,calcnames, 2, FALSE)</f>
        <v>0</v>
      </c>
    </row>
    <row r="70" spans="1:3">
      <c r="A70" s="27">
        <v>69</v>
      </c>
      <c r="B70" s="27">
        <f>HLOOKUP(A70,ncnames,2,FALSE)</f>
        <v>0</v>
      </c>
      <c r="C70" s="27">
        <f>HLOOKUP(A70,calcnames, 2, FALSE)</f>
        <v>0</v>
      </c>
    </row>
    <row r="71" spans="1:3">
      <c r="A71" s="27">
        <v>70</v>
      </c>
      <c r="B71" s="27">
        <f>HLOOKUP(A71,ncnames,2,FALSE)</f>
        <v>0</v>
      </c>
      <c r="C71" s="27">
        <f>HLOOKUP(A71,calcnames, 2, FALSE)</f>
        <v>0</v>
      </c>
    </row>
    <row r="72" spans="1:3">
      <c r="A72" s="27">
        <v>71</v>
      </c>
      <c r="B72" s="27">
        <f>HLOOKUP(A72,ncnames,2,FALSE)</f>
        <v>0</v>
      </c>
      <c r="C72" s="27">
        <f>HLOOKUP(A72,calcnames, 2, FALSE)</f>
        <v>0</v>
      </c>
    </row>
    <row r="73" spans="1:3">
      <c r="A73" s="27">
        <v>72</v>
      </c>
      <c r="B73" s="27">
        <f>HLOOKUP(A73,ncnames,2,FALSE)</f>
        <v>0</v>
      </c>
      <c r="C73" s="27">
        <f>HLOOKUP(A73,calcnames, 2, FALSE)</f>
        <v>0</v>
      </c>
    </row>
    <row r="74" spans="1:3">
      <c r="A74" s="27">
        <v>73</v>
      </c>
      <c r="B74" s="27">
        <f>HLOOKUP(A74,ncnames,2,FALSE)</f>
        <v>0</v>
      </c>
      <c r="C74" s="27">
        <f>HLOOKUP(A74,calcnames, 2, FALSE)</f>
        <v>0</v>
      </c>
    </row>
    <row r="75" spans="1:3">
      <c r="A75" s="27">
        <v>74</v>
      </c>
      <c r="B75" s="27">
        <f>HLOOKUP(A75,ncnames,2,FALSE)</f>
        <v>0</v>
      </c>
      <c r="C75" s="27">
        <f>HLOOKUP(A75,calcnames, 2, FALSE)</f>
        <v>0</v>
      </c>
    </row>
    <row r="76" spans="1:3">
      <c r="A76" s="27">
        <v>75</v>
      </c>
      <c r="B76" s="27">
        <f>HLOOKUP(A76,ncnames,2,FALSE)</f>
        <v>0</v>
      </c>
      <c r="C76" s="27">
        <f>HLOOKUP(A76,calcnames, 2, FALSE)</f>
        <v>0</v>
      </c>
    </row>
    <row r="77" spans="1:3">
      <c r="A77" s="27">
        <v>76</v>
      </c>
      <c r="B77" s="27">
        <f>HLOOKUP(A77,ncnames,2,FALSE)</f>
        <v>0</v>
      </c>
      <c r="C77" s="27">
        <f>HLOOKUP(A77,calcnames, 2, FALSE)</f>
        <v>0</v>
      </c>
    </row>
    <row r="78" spans="1:3">
      <c r="A78" s="27">
        <v>77</v>
      </c>
      <c r="B78" s="27">
        <f>HLOOKUP(A78,ncnames,2,FALSE)</f>
        <v>0</v>
      </c>
      <c r="C78" s="27">
        <f>HLOOKUP(A78,calcnames, 2, FALSE)</f>
        <v>0</v>
      </c>
    </row>
    <row r="79" spans="1:3">
      <c r="A79" s="27">
        <v>78</v>
      </c>
      <c r="B79" s="27">
        <f>HLOOKUP(A79,ncnames,2,FALSE)</f>
        <v>0</v>
      </c>
      <c r="C79" s="27">
        <f>HLOOKUP(A79,calcnames, 2, FALSE)</f>
        <v>0</v>
      </c>
    </row>
    <row r="80" spans="1:3">
      <c r="A80" s="27">
        <v>79</v>
      </c>
      <c r="B80" s="27">
        <f>HLOOKUP(A80,ncnames,2,FALSE)</f>
        <v>0</v>
      </c>
      <c r="C80" s="27">
        <f>HLOOKUP(A80,calcnames, 2, FALSE)</f>
        <v>0</v>
      </c>
    </row>
    <row r="81" spans="1:3">
      <c r="A81" s="27">
        <v>80</v>
      </c>
      <c r="B81" s="27">
        <f>HLOOKUP(A81,ncnames,2,FALSE)</f>
        <v>0</v>
      </c>
      <c r="C81" s="27">
        <f>HLOOKUP(A81,calcnames, 2, FALSE)</f>
        <v>0</v>
      </c>
    </row>
    <row r="82" spans="1:3">
      <c r="A82" s="27">
        <v>81</v>
      </c>
      <c r="B82" s="27">
        <f>HLOOKUP(A82,ncnames,2,FALSE)</f>
        <v>0</v>
      </c>
      <c r="C82" s="27">
        <f>HLOOKUP(A82,calcnames, 2, FALSE)</f>
        <v>0</v>
      </c>
    </row>
    <row r="83" spans="1:3">
      <c r="A83" s="27">
        <v>82</v>
      </c>
      <c r="B83" s="27">
        <f>HLOOKUP(A83,ncnames,2,FALSE)</f>
        <v>0</v>
      </c>
      <c r="C83" s="27">
        <f>HLOOKUP(A83,calcnames, 2, FALSE)</f>
        <v>0</v>
      </c>
    </row>
    <row r="84" spans="1:3">
      <c r="A84" s="27">
        <v>83</v>
      </c>
      <c r="B84" s="27">
        <f>HLOOKUP(A84,ncnames,2,FALSE)</f>
        <v>0</v>
      </c>
      <c r="C84" s="27">
        <f>HLOOKUP(A84,calcnames, 2, FALSE)</f>
        <v>0</v>
      </c>
    </row>
    <row r="85" spans="1:3">
      <c r="A85" s="27">
        <v>84</v>
      </c>
      <c r="B85" s="27">
        <f>HLOOKUP(A85,ncnames,2,FALSE)</f>
        <v>0</v>
      </c>
      <c r="C85" s="27">
        <f>HLOOKUP(A85,calcnames, 2, FALSE)</f>
        <v>0</v>
      </c>
    </row>
    <row r="86" spans="1:3">
      <c r="A86" s="27">
        <v>85</v>
      </c>
      <c r="B86" s="27">
        <f>HLOOKUP(A86,ncnames,2,FALSE)</f>
        <v>0</v>
      </c>
      <c r="C86" s="27">
        <f>HLOOKUP(A86,calcnames, 2, FALSE)</f>
        <v>0</v>
      </c>
    </row>
    <row r="87" spans="1:3">
      <c r="A87" s="27">
        <v>86</v>
      </c>
      <c r="B87" s="27">
        <f>HLOOKUP(A87,ncnames,2,FALSE)</f>
        <v>0</v>
      </c>
      <c r="C87" s="27">
        <f>HLOOKUP(A87,calcnames, 2, FALSE)</f>
        <v>0</v>
      </c>
    </row>
    <row r="88" spans="1:3">
      <c r="A88" s="27">
        <v>87</v>
      </c>
      <c r="B88" s="27">
        <f>HLOOKUP(A88,ncnames,2,FALSE)</f>
        <v>0</v>
      </c>
      <c r="C88" s="27">
        <f>HLOOKUP(A88,calcnames, 2, FALSE)</f>
        <v>0</v>
      </c>
    </row>
    <row r="89" spans="1:3">
      <c r="A89" s="27">
        <v>88</v>
      </c>
      <c r="B89" s="27">
        <f>HLOOKUP(A89,ncnames,2,FALSE)</f>
        <v>0</v>
      </c>
      <c r="C89" s="27">
        <f>HLOOKUP(A89,calcnames, 2, FALSE)</f>
        <v>0</v>
      </c>
    </row>
    <row r="90" spans="1:3">
      <c r="A90" s="27">
        <v>89</v>
      </c>
      <c r="B90" s="27">
        <f>HLOOKUP(A90,ncnames,2,FALSE)</f>
        <v>0</v>
      </c>
      <c r="C90" s="27">
        <f>HLOOKUP(A90,calcnames, 2, FALSE)</f>
        <v>0</v>
      </c>
    </row>
    <row r="91" spans="1:3">
      <c r="A91" s="27">
        <v>90</v>
      </c>
      <c r="B91" s="27">
        <f>HLOOKUP(A91,ncnames,2,FALSE)</f>
        <v>0</v>
      </c>
      <c r="C91" s="27">
        <f>HLOOKUP(A91,calcnames, 2, FALSE)</f>
        <v>0</v>
      </c>
    </row>
    <row r="92" spans="1:3">
      <c r="A92" s="27">
        <v>91</v>
      </c>
      <c r="B92" s="27">
        <f>HLOOKUP(A92,ncnames,2,FALSE)</f>
        <v>0</v>
      </c>
      <c r="C92" s="27">
        <f>HLOOKUP(A92,calcnames, 2, FALSE)</f>
        <v>0</v>
      </c>
    </row>
    <row r="93" spans="1:3">
      <c r="A93" s="27">
        <v>92</v>
      </c>
      <c r="B93" s="27">
        <f>HLOOKUP(A93,ncnames,2,FALSE)</f>
        <v>0</v>
      </c>
      <c r="C93" s="27">
        <f>HLOOKUP(A93,calcnames, 2, FALSE)</f>
        <v>0</v>
      </c>
    </row>
    <row r="94" spans="1:3">
      <c r="A94" s="27">
        <v>93</v>
      </c>
      <c r="B94" s="27">
        <f>HLOOKUP(A94,ncnames,2,FALSE)</f>
        <v>0</v>
      </c>
      <c r="C94" s="27">
        <f>HLOOKUP(A94,calcnames, 2, FALSE)</f>
        <v>0</v>
      </c>
    </row>
    <row r="95" spans="1:3">
      <c r="A95" s="27">
        <v>94</v>
      </c>
      <c r="B95" s="27">
        <f>HLOOKUP(A95,ncnames,2,FALSE)</f>
        <v>0</v>
      </c>
      <c r="C95" s="27">
        <f>HLOOKUP(A95,calcnames, 2, FALSE)</f>
        <v>0</v>
      </c>
    </row>
    <row r="96" spans="1:3">
      <c r="A96" s="27">
        <v>95</v>
      </c>
      <c r="B96" s="27">
        <f>HLOOKUP(A96,ncnames,2,FALSE)</f>
        <v>0</v>
      </c>
      <c r="C96" s="27">
        <f>HLOOKUP(A96,calcnames, 2, FALSE)</f>
        <v>0</v>
      </c>
    </row>
    <row r="97" spans="1:3">
      <c r="A97" s="27">
        <v>96</v>
      </c>
      <c r="B97" s="27">
        <f>HLOOKUP(A97,ncnames,2,FALSE)</f>
        <v>0</v>
      </c>
      <c r="C97" s="27">
        <f>HLOOKUP(A97,calcnames, 2, FALSE)</f>
        <v>0</v>
      </c>
    </row>
    <row r="98" spans="1:3">
      <c r="A98" s="27">
        <v>97</v>
      </c>
      <c r="B98" s="27">
        <f>HLOOKUP(A98,ncnames,2,FALSE)</f>
        <v>0</v>
      </c>
      <c r="C98" s="27">
        <f>HLOOKUP(A98,calcnames, 2, FALSE)</f>
        <v>0</v>
      </c>
    </row>
    <row r="99" spans="1:3">
      <c r="A99" s="27">
        <v>98</v>
      </c>
      <c r="B99" s="27">
        <f>HLOOKUP(A99,ncnames,2,FALSE)</f>
        <v>0</v>
      </c>
      <c r="C99" s="27">
        <f>HLOOKUP(A99,calcnames, 2, FALSE)</f>
        <v>0</v>
      </c>
    </row>
    <row r="100" spans="1:3">
      <c r="A100" s="27">
        <v>99</v>
      </c>
      <c r="B100" s="27">
        <f>HLOOKUP(A100,ncnames,2,FALSE)</f>
        <v>0</v>
      </c>
      <c r="C100" s="27">
        <f>HLOOKUP(A100,calcnames, 2, FALSE)</f>
        <v>0</v>
      </c>
    </row>
    <row r="101" spans="1:3">
      <c r="A101" s="27">
        <v>100</v>
      </c>
      <c r="B101" s="27">
        <f>HLOOKUP(A101,ncnames,2,FALSE)</f>
        <v>0</v>
      </c>
      <c r="C101" s="27">
        <f>HLOOKUP(A101,calcnames, 2, FALSE)</f>
        <v>0</v>
      </c>
    </row>
    <row r="102" spans="1:3">
      <c r="A102" s="27">
        <v>101</v>
      </c>
      <c r="B102" s="27">
        <f>HLOOKUP(A102,ncnames,2,FALSE)</f>
        <v>0</v>
      </c>
      <c r="C102" s="27">
        <f>HLOOKUP(A102,calcnames, 2, FALSE)</f>
        <v>0</v>
      </c>
    </row>
    <row r="103" spans="1:3">
      <c r="A103" s="27">
        <v>102</v>
      </c>
      <c r="B103" s="27">
        <f>HLOOKUP(A103,ncnames,2,FALSE)</f>
        <v>0</v>
      </c>
      <c r="C103" s="27">
        <f>HLOOKUP(A103,calcnames, 2, FALSE)</f>
        <v>0</v>
      </c>
    </row>
    <row r="104" spans="1:3">
      <c r="A104" s="27">
        <v>103</v>
      </c>
      <c r="B104" s="27">
        <f>HLOOKUP(A104,ncnames,2,FALSE)</f>
        <v>0</v>
      </c>
      <c r="C104" s="27">
        <f>HLOOKUP(A104,calcnames, 2, FALSE)</f>
        <v>0</v>
      </c>
    </row>
    <row r="105" spans="1:3">
      <c r="A105" s="27">
        <v>104</v>
      </c>
      <c r="B105" s="27">
        <f>HLOOKUP(A105,ncnames,2,FALSE)</f>
        <v>0</v>
      </c>
      <c r="C105" s="27">
        <f>HLOOKUP(A105,calcnames, 2, FALSE)</f>
        <v>0</v>
      </c>
    </row>
    <row r="106" spans="1:3">
      <c r="A106" s="27">
        <v>105</v>
      </c>
      <c r="B106" s="27">
        <f>HLOOKUP(A106,ncnames,2,FALSE)</f>
        <v>0</v>
      </c>
      <c r="C106" s="27">
        <f>HLOOKUP(A106,calcnames, 2, FALSE)</f>
        <v>0</v>
      </c>
    </row>
    <row r="107" spans="1:3">
      <c r="A107" s="27">
        <v>106</v>
      </c>
      <c r="B107" s="27">
        <f>HLOOKUP(A107,ncnames,2,FALSE)</f>
        <v>0</v>
      </c>
      <c r="C107" s="27">
        <f>HLOOKUP(A107,calcnames, 2, FALSE)</f>
        <v>0</v>
      </c>
    </row>
    <row r="108" spans="1:3">
      <c r="A108" s="27">
        <v>107</v>
      </c>
      <c r="B108" s="27">
        <f>HLOOKUP(A108,ncnames,2,FALSE)</f>
        <v>0</v>
      </c>
      <c r="C108" s="27">
        <f>HLOOKUP(A108,calcnames, 2, FALSE)</f>
        <v>0</v>
      </c>
    </row>
    <row r="109" spans="1:3">
      <c r="A109" s="27">
        <v>108</v>
      </c>
      <c r="B109" s="27">
        <f>HLOOKUP(A109,ncnames,2,FALSE)</f>
        <v>0</v>
      </c>
      <c r="C109" s="27">
        <f>HLOOKUP(A109,calcnames, 2, FALSE)</f>
        <v>0</v>
      </c>
    </row>
    <row r="110" spans="1:3">
      <c r="A110" s="27">
        <v>109</v>
      </c>
      <c r="B110" s="27">
        <f>HLOOKUP(A110,ncnames,2,FALSE)</f>
        <v>0</v>
      </c>
      <c r="C110" s="27">
        <f>HLOOKUP(A110,calcnames, 2, FALSE)</f>
        <v>0</v>
      </c>
    </row>
    <row r="111" spans="1:3">
      <c r="A111" s="27">
        <v>110</v>
      </c>
      <c r="B111" s="27">
        <f>HLOOKUP(A111,ncnames,2,FALSE)</f>
        <v>0</v>
      </c>
      <c r="C111" s="27">
        <f>HLOOKUP(A111,calcnames, 2, FALSE)</f>
        <v>0</v>
      </c>
    </row>
    <row r="112" spans="1:3">
      <c r="A112" s="27">
        <v>111</v>
      </c>
      <c r="B112" s="27">
        <f>HLOOKUP(A112,ncnames,2,FALSE)</f>
        <v>0</v>
      </c>
      <c r="C112" s="27">
        <f>HLOOKUP(A112,calcnames, 2, FALSE)</f>
        <v>0</v>
      </c>
    </row>
    <row r="113" spans="1:3">
      <c r="A113" s="27">
        <v>112</v>
      </c>
      <c r="B113" s="27">
        <f>HLOOKUP(A113,ncnames,2,FALSE)</f>
        <v>0</v>
      </c>
      <c r="C113" s="27">
        <f>HLOOKUP(A113,calcnames, 2, FALSE)</f>
        <v>0</v>
      </c>
    </row>
    <row r="114" spans="1:3">
      <c r="A114" s="27">
        <v>113</v>
      </c>
      <c r="B114" s="27">
        <f>HLOOKUP(A114,ncnames,2,FALSE)</f>
        <v>0</v>
      </c>
      <c r="C114" s="27">
        <f>HLOOKUP(A114,calcnames, 2, FALSE)</f>
        <v>0</v>
      </c>
    </row>
    <row r="115" spans="1:3">
      <c r="A115" s="27">
        <v>114</v>
      </c>
      <c r="B115" s="27">
        <f>HLOOKUP(A115,ncnames,2,FALSE)</f>
        <v>0</v>
      </c>
      <c r="C115" s="27">
        <f>HLOOKUP(A115,calcnames, 2, FALSE)</f>
        <v>0</v>
      </c>
    </row>
    <row r="116" spans="1:3">
      <c r="A116" s="27">
        <v>115</v>
      </c>
      <c r="B116" s="27">
        <f>HLOOKUP(A116,ncnames,2,FALSE)</f>
        <v>0</v>
      </c>
      <c r="C116" s="27">
        <f>HLOOKUP(A116,calcnames, 2, FALSE)</f>
        <v>0</v>
      </c>
    </row>
    <row r="117" spans="1:3">
      <c r="A117" s="27">
        <v>116</v>
      </c>
      <c r="B117" s="27">
        <f>HLOOKUP(A117,ncnames,2,FALSE)</f>
        <v>0</v>
      </c>
      <c r="C117" s="27">
        <f>HLOOKUP(A117,calcnames, 2, FALSE)</f>
        <v>0</v>
      </c>
    </row>
    <row r="118" spans="1:3">
      <c r="A118" s="27">
        <v>117</v>
      </c>
      <c r="B118" s="27">
        <f>HLOOKUP(A118,ncnames,2,FALSE)</f>
        <v>0</v>
      </c>
      <c r="C118" s="27">
        <f>HLOOKUP(A118,calcnames, 2, FALSE)</f>
        <v>0</v>
      </c>
    </row>
    <row r="119" spans="1:3">
      <c r="A119" s="27">
        <v>118</v>
      </c>
      <c r="B119" s="27">
        <f>HLOOKUP(A119,ncnames,2,FALSE)</f>
        <v>0</v>
      </c>
      <c r="C119" s="27">
        <f>HLOOKUP(A119,calcnames, 2, FALSE)</f>
        <v>0</v>
      </c>
    </row>
    <row r="120" spans="1:3">
      <c r="A120" s="27">
        <v>119</v>
      </c>
      <c r="B120" s="27">
        <f>HLOOKUP(A120,ncnames,2,FALSE)</f>
        <v>0</v>
      </c>
      <c r="C120" s="27">
        <f>HLOOKUP(A120,calcnames, 2, FALSE)</f>
        <v>0</v>
      </c>
    </row>
    <row r="121" spans="1:3">
      <c r="A121" s="27">
        <v>120</v>
      </c>
      <c r="B121" s="27">
        <f>HLOOKUP(A121,ncnames,2,FALSE)</f>
        <v>0</v>
      </c>
      <c r="C121" s="27">
        <f>HLOOKUP(A121,calcnames, 2, FALSE)</f>
        <v>0</v>
      </c>
    </row>
    <row r="122" spans="1:3">
      <c r="A122" s="27">
        <v>121</v>
      </c>
      <c r="B122" s="27">
        <f>HLOOKUP(A122,ncnames,2,FALSE)</f>
        <v>0</v>
      </c>
      <c r="C122" s="27">
        <f>HLOOKUP(A122,calcnames, 2, FALSE)</f>
        <v>0</v>
      </c>
    </row>
    <row r="123" spans="1:3">
      <c r="A123" s="27">
        <v>122</v>
      </c>
      <c r="B123" s="27">
        <f>HLOOKUP(A123,ncnames,2,FALSE)</f>
        <v>0</v>
      </c>
      <c r="C123" s="27">
        <f>HLOOKUP(A123,calcnames, 2, FALSE)</f>
        <v>0</v>
      </c>
    </row>
    <row r="124" spans="1:3">
      <c r="A124" s="27">
        <v>123</v>
      </c>
      <c r="B124" s="27">
        <f>HLOOKUP(A124,ncnames,2,FALSE)</f>
        <v>0</v>
      </c>
      <c r="C124" s="27">
        <f>HLOOKUP(A124,calcnames, 2, FALSE)</f>
        <v>0</v>
      </c>
    </row>
    <row r="125" spans="1:3">
      <c r="A125" s="27">
        <v>124</v>
      </c>
      <c r="B125" s="27">
        <f>HLOOKUP(A125,ncnames,2,FALSE)</f>
        <v>0</v>
      </c>
      <c r="C125" s="27">
        <f>HLOOKUP(A125,calcnames, 2, FALSE)</f>
        <v>0</v>
      </c>
    </row>
    <row r="126" spans="1:3">
      <c r="A126" s="27">
        <v>125</v>
      </c>
      <c r="B126" s="27">
        <f>HLOOKUP(A126,ncnames,2,FALSE)</f>
        <v>0</v>
      </c>
      <c r="C126" s="27">
        <f>HLOOKUP(A126,calcnames, 2, FALSE)</f>
        <v>0</v>
      </c>
    </row>
    <row r="127" spans="1:3">
      <c r="A127" s="27">
        <v>126</v>
      </c>
      <c r="B127" s="27">
        <f>HLOOKUP(A127,ncnames,2,FALSE)</f>
        <v>0</v>
      </c>
      <c r="C127" s="27">
        <f>HLOOKUP(A127,calcnames, 2, FALSE)</f>
        <v>0</v>
      </c>
    </row>
    <row r="128" spans="1:3">
      <c r="A128" s="27">
        <v>127</v>
      </c>
      <c r="B128" s="27">
        <f>HLOOKUP(A128,ncnames,2,FALSE)</f>
        <v>0</v>
      </c>
      <c r="C128" s="27">
        <f>HLOOKUP(A128,calcnames, 2, FALSE)</f>
        <v>0</v>
      </c>
    </row>
    <row r="129" spans="1:3">
      <c r="A129" s="27">
        <v>128</v>
      </c>
      <c r="B129" s="27">
        <f>HLOOKUP(A129,ncnames,2,FALSE)</f>
        <v>0</v>
      </c>
      <c r="C129" s="27">
        <f>HLOOKUP(A129,calcnames, 2, FALSE)</f>
        <v>0</v>
      </c>
    </row>
    <row r="130" spans="1:3">
      <c r="A130" s="27">
        <v>129</v>
      </c>
      <c r="B130" s="27">
        <f>HLOOKUP(A130,ncnames,2,FALSE)</f>
        <v>0</v>
      </c>
      <c r="C130" s="27">
        <f>HLOOKUP(A130,calcnames, 2, FALSE)</f>
        <v>0</v>
      </c>
    </row>
    <row r="131" spans="1:3">
      <c r="A131" s="27">
        <v>130</v>
      </c>
      <c r="B131" s="27">
        <f>HLOOKUP(A131,ncnames,2,FALSE)</f>
        <v>0</v>
      </c>
      <c r="C131" s="27">
        <f>HLOOKUP(A131,calcnames, 2, FALSE)</f>
        <v>0</v>
      </c>
    </row>
    <row r="132" spans="1:3">
      <c r="A132" s="27">
        <v>131</v>
      </c>
      <c r="B132" s="27">
        <f>HLOOKUP(A132,ncnames,2,FALSE)</f>
        <v>0</v>
      </c>
      <c r="C132" s="27">
        <f>HLOOKUP(A132,calcnames, 2, FALSE)</f>
        <v>0</v>
      </c>
    </row>
    <row r="133" spans="1:3">
      <c r="A133" s="27">
        <v>132</v>
      </c>
      <c r="B133" s="27">
        <f>HLOOKUP(A133,ncnames,2,FALSE)</f>
        <v>0</v>
      </c>
      <c r="C133" s="27">
        <f>HLOOKUP(A133,calcnames, 2, FALSE)</f>
        <v>0</v>
      </c>
    </row>
    <row r="134" spans="1:3">
      <c r="A134" s="27">
        <v>133</v>
      </c>
      <c r="B134" s="27">
        <f>HLOOKUP(A134,ncnames,2,FALSE)</f>
        <v>0</v>
      </c>
      <c r="C134" s="27">
        <f>HLOOKUP(A134,calcnames, 2, FALSE)</f>
        <v>0</v>
      </c>
    </row>
    <row r="135" spans="1:3">
      <c r="A135" s="27">
        <v>134</v>
      </c>
      <c r="B135" s="27">
        <f>HLOOKUP(A135,ncnames,2,FALSE)</f>
        <v>0</v>
      </c>
      <c r="C135" s="27">
        <f>HLOOKUP(A135,calcnames, 2, FALSE)</f>
        <v>0</v>
      </c>
    </row>
    <row r="136" spans="1:3">
      <c r="A136" s="27">
        <v>135</v>
      </c>
      <c r="B136" s="27">
        <f>HLOOKUP(A136,ncnames,2,FALSE)</f>
        <v>0</v>
      </c>
      <c r="C136" s="27">
        <f>HLOOKUP(A136,calcnames, 2, FALSE)</f>
        <v>0</v>
      </c>
    </row>
    <row r="137" spans="1:3">
      <c r="A137" s="27">
        <v>136</v>
      </c>
      <c r="B137" s="27">
        <f>HLOOKUP(A137,ncnames,2,FALSE)</f>
        <v>0</v>
      </c>
      <c r="C137" s="27">
        <f>HLOOKUP(A137,calcnames, 2, FALSE)</f>
        <v>0</v>
      </c>
    </row>
    <row r="138" spans="1:3">
      <c r="A138" s="27">
        <v>137</v>
      </c>
      <c r="B138" s="27">
        <f>HLOOKUP(A138,ncnames,2,FALSE)</f>
        <v>0</v>
      </c>
      <c r="C138" s="27">
        <f>HLOOKUP(A138,calcnames, 2, FALSE)</f>
        <v>0</v>
      </c>
    </row>
    <row r="139" spans="1:3">
      <c r="A139" s="27">
        <v>138</v>
      </c>
      <c r="B139" s="27">
        <f>HLOOKUP(A139,ncnames,2,FALSE)</f>
        <v>0</v>
      </c>
      <c r="C139" s="27">
        <f>HLOOKUP(A139,calcnames, 2, FALSE)</f>
        <v>0</v>
      </c>
    </row>
    <row r="140" spans="1:3">
      <c r="A140" s="27">
        <v>139</v>
      </c>
      <c r="B140" s="27">
        <f>HLOOKUP(A140,ncnames,2,FALSE)</f>
        <v>0</v>
      </c>
      <c r="C140" s="27">
        <f>HLOOKUP(A140,calcnames, 2, FALSE)</f>
        <v>0</v>
      </c>
    </row>
    <row r="141" spans="1:3">
      <c r="A141" s="27">
        <v>140</v>
      </c>
      <c r="B141" s="27">
        <f>HLOOKUP(A141,ncnames,2,FALSE)</f>
        <v>0</v>
      </c>
      <c r="C141" s="27">
        <f>HLOOKUP(A141,calcnames, 2, FALSE)</f>
        <v>0</v>
      </c>
    </row>
    <row r="142" spans="1:3">
      <c r="A142" s="27">
        <v>141</v>
      </c>
      <c r="B142" s="27">
        <f>HLOOKUP(A142,ncnames,2,FALSE)</f>
        <v>0</v>
      </c>
      <c r="C142" s="27">
        <f>HLOOKUP(A142,calcnames, 2, FALSE)</f>
        <v>0</v>
      </c>
    </row>
    <row r="143" spans="1:3">
      <c r="A143" s="27">
        <v>142</v>
      </c>
      <c r="B143" s="27">
        <f>HLOOKUP(A143,ncnames,2,FALSE)</f>
        <v>0</v>
      </c>
      <c r="C143" s="27">
        <f>HLOOKUP(A143,calcnames, 2, FALSE)</f>
        <v>0</v>
      </c>
    </row>
    <row r="144" spans="1:3">
      <c r="A144" s="27">
        <v>143</v>
      </c>
      <c r="B144" s="27">
        <f>HLOOKUP(A144,ncnames,2,FALSE)</f>
        <v>0</v>
      </c>
      <c r="C144" s="27">
        <f>HLOOKUP(A144,calcnames, 2, FALSE)</f>
        <v>0</v>
      </c>
    </row>
    <row r="145" spans="1:3">
      <c r="A145" s="27">
        <v>144</v>
      </c>
      <c r="B145" s="27">
        <f>HLOOKUP(A145,ncnames,2,FALSE)</f>
        <v>0</v>
      </c>
      <c r="C145" s="27">
        <f>HLOOKUP(A145,calcnames, 2, FALSE)</f>
        <v>0</v>
      </c>
    </row>
    <row r="146" spans="1:3">
      <c r="A146" s="27">
        <v>145</v>
      </c>
      <c r="B146" s="27">
        <f>HLOOKUP(A146,ncnames,2,FALSE)</f>
        <v>0</v>
      </c>
      <c r="C146" s="27">
        <f>HLOOKUP(A146,calcnames, 2, FALSE)</f>
        <v>0</v>
      </c>
    </row>
    <row r="147" spans="1:3">
      <c r="A147" s="27">
        <v>146</v>
      </c>
      <c r="B147" s="27">
        <f>HLOOKUP(A147,ncnames,2,FALSE)</f>
        <v>0</v>
      </c>
      <c r="C147" s="27">
        <f>HLOOKUP(A147,calcnames, 2, FALSE)</f>
        <v>0</v>
      </c>
    </row>
    <row r="148" spans="1:3">
      <c r="A148" s="27">
        <v>147</v>
      </c>
      <c r="B148" s="27">
        <f>HLOOKUP(A148,ncnames,2,FALSE)</f>
        <v>0</v>
      </c>
      <c r="C148" s="27">
        <f>HLOOKUP(A148,calcnames, 2, FALSE)</f>
        <v>0</v>
      </c>
    </row>
    <row r="149" spans="1:3">
      <c r="A149" s="27">
        <v>148</v>
      </c>
      <c r="B149" s="27">
        <f>HLOOKUP(A149,ncnames,2,FALSE)</f>
        <v>0</v>
      </c>
      <c r="C149" s="27">
        <f>HLOOKUP(A149,calcnames, 2, FALSE)</f>
        <v>0</v>
      </c>
    </row>
    <row r="150" spans="1:3">
      <c r="A150" s="27">
        <v>149</v>
      </c>
      <c r="B150" s="27">
        <f>HLOOKUP(A150,ncnames,2,FALSE)</f>
        <v>0</v>
      </c>
      <c r="C150" s="27">
        <f>HLOOKUP(A150,calcnames, 2, FALSE)</f>
        <v>0</v>
      </c>
    </row>
    <row r="151" spans="1:3">
      <c r="A151" s="27">
        <v>150</v>
      </c>
      <c r="B151" s="27">
        <f>HLOOKUP(A151,ncnames,2,FALSE)</f>
        <v>0</v>
      </c>
      <c r="C151" s="27">
        <f>HLOOKUP(A151,calcnames, 2, FALSE)</f>
        <v>0</v>
      </c>
    </row>
    <row r="152" spans="1:3">
      <c r="A152" s="27">
        <v>151</v>
      </c>
      <c r="B152" s="27">
        <f>HLOOKUP(A152,ncnames,2,FALSE)</f>
        <v>0</v>
      </c>
      <c r="C152" s="27">
        <f>HLOOKUP(A152,calcnames, 2, FALSE)</f>
        <v>0</v>
      </c>
    </row>
    <row r="153" spans="1:3">
      <c r="A153" s="27">
        <v>152</v>
      </c>
      <c r="B153" s="27">
        <f>HLOOKUP(A153,ncnames,2,FALSE)</f>
        <v>0</v>
      </c>
      <c r="C153" s="27">
        <f>HLOOKUP(A153,calcnames, 2, FALSE)</f>
        <v>0</v>
      </c>
    </row>
    <row r="154" spans="1:3">
      <c r="A154" s="27">
        <v>153</v>
      </c>
      <c r="B154" s="27">
        <f>HLOOKUP(A154,ncnames,2,FALSE)</f>
        <v>0</v>
      </c>
      <c r="C154" s="27">
        <f>HLOOKUP(A154,calcnames, 2, FALSE)</f>
        <v>0</v>
      </c>
    </row>
    <row r="155" spans="1:3">
      <c r="A155" s="27">
        <v>154</v>
      </c>
      <c r="B155" s="27">
        <f>HLOOKUP(A155,ncnames,2,FALSE)</f>
        <v>0</v>
      </c>
      <c r="C155" s="27">
        <f>HLOOKUP(A155,calcnames, 2, FALSE)</f>
        <v>0</v>
      </c>
    </row>
    <row r="156" spans="1:3">
      <c r="A156" s="27">
        <v>155</v>
      </c>
      <c r="B156" s="27">
        <f>HLOOKUP(A156,ncnames,2,FALSE)</f>
        <v>0</v>
      </c>
      <c r="C156" s="27">
        <f>HLOOKUP(A156,calcnames, 2, FALSE)</f>
        <v>0</v>
      </c>
    </row>
    <row r="157" spans="1:3">
      <c r="A157" s="27">
        <v>156</v>
      </c>
      <c r="B157" s="27">
        <f>HLOOKUP(A157,ncnames,2,FALSE)</f>
        <v>0</v>
      </c>
      <c r="C157" s="27">
        <f>HLOOKUP(A157,calcnames, 2, FALSE)</f>
        <v>0</v>
      </c>
    </row>
    <row r="158" spans="1:3">
      <c r="A158" s="27">
        <v>157</v>
      </c>
      <c r="B158" s="27">
        <f>HLOOKUP(A158,ncnames,2,FALSE)</f>
        <v>0</v>
      </c>
      <c r="C158" s="27">
        <f>HLOOKUP(A158,calcnames, 2, FALSE)</f>
        <v>0</v>
      </c>
    </row>
    <row r="159" spans="1:3">
      <c r="A159" s="27">
        <v>158</v>
      </c>
      <c r="B159" s="27">
        <f>HLOOKUP(A159,ncnames,2,FALSE)</f>
        <v>0</v>
      </c>
      <c r="C159" s="27">
        <f>HLOOKUP(A159,calcnames, 2, FALSE)</f>
        <v>0</v>
      </c>
    </row>
    <row r="160" spans="1:3">
      <c r="A160" s="27">
        <v>159</v>
      </c>
      <c r="B160" s="27">
        <f>HLOOKUP(A160,ncnames,2,FALSE)</f>
        <v>0</v>
      </c>
      <c r="C160" s="27">
        <f>HLOOKUP(A160,calcnames, 2, FALSE)</f>
        <v>0</v>
      </c>
    </row>
    <row r="161" spans="1:3">
      <c r="A161" s="27">
        <v>160</v>
      </c>
      <c r="B161" s="27">
        <f>HLOOKUP(A161,ncnames,2,FALSE)</f>
        <v>0</v>
      </c>
      <c r="C161" s="27">
        <f>HLOOKUP(A161,calcnames, 2, FALSE)</f>
        <v>0</v>
      </c>
    </row>
    <row r="162" spans="1:3">
      <c r="A162" s="27">
        <v>161</v>
      </c>
      <c r="B162" s="27">
        <f>HLOOKUP(A162,ncnames,2,FALSE)</f>
        <v>0</v>
      </c>
      <c r="C162" s="27">
        <f>HLOOKUP(A162,calcnames, 2, FALSE)</f>
        <v>0</v>
      </c>
    </row>
    <row r="163" spans="1:3">
      <c r="A163" s="27">
        <v>162</v>
      </c>
      <c r="B163" s="27">
        <f>HLOOKUP(A163,ncnames,2,FALSE)</f>
        <v>0</v>
      </c>
      <c r="C163" s="27">
        <f>HLOOKUP(A163,calcnames, 2, FALSE)</f>
        <v>0</v>
      </c>
    </row>
    <row r="164" spans="1:3">
      <c r="A164" s="27">
        <v>163</v>
      </c>
      <c r="B164" s="27">
        <f>HLOOKUP(A164,ncnames,2,FALSE)</f>
        <v>0</v>
      </c>
      <c r="C164" s="27">
        <f>HLOOKUP(A164,calcnames, 2, FALSE)</f>
        <v>0</v>
      </c>
    </row>
    <row r="165" spans="1:3">
      <c r="A165" s="27">
        <v>164</v>
      </c>
      <c r="B165" s="27">
        <f>HLOOKUP(A165,ncnames,2,FALSE)</f>
        <v>0</v>
      </c>
      <c r="C165" s="27">
        <f>HLOOKUP(A165,calcnames, 2, FALSE)</f>
        <v>0</v>
      </c>
    </row>
    <row r="166" spans="1:3">
      <c r="A166" s="27">
        <v>165</v>
      </c>
      <c r="B166" s="27">
        <f>HLOOKUP(A166,ncnames,2,FALSE)</f>
        <v>0</v>
      </c>
      <c r="C166" s="27">
        <f>HLOOKUP(A166,calcnames, 2, FALSE)</f>
        <v>0</v>
      </c>
    </row>
    <row r="167" spans="1:3">
      <c r="A167" s="27">
        <v>166</v>
      </c>
      <c r="B167" s="27">
        <f>HLOOKUP(A167,ncnames,2,FALSE)</f>
        <v>0</v>
      </c>
      <c r="C167" s="27">
        <f>HLOOKUP(A167,calcnames, 2, FALSE)</f>
        <v>0</v>
      </c>
    </row>
    <row r="168" spans="1:3">
      <c r="A168" s="27">
        <v>167</v>
      </c>
      <c r="B168" s="27">
        <f>HLOOKUP(A168,ncnames,2,FALSE)</f>
        <v>0</v>
      </c>
      <c r="C168" s="27">
        <f>HLOOKUP(A168,calcnames, 2, FALSE)</f>
        <v>0</v>
      </c>
    </row>
    <row r="169" spans="1:3">
      <c r="A169" s="27">
        <v>168</v>
      </c>
      <c r="B169" s="27">
        <f>HLOOKUP(A169,ncnames,2,FALSE)</f>
        <v>0</v>
      </c>
      <c r="C169" s="27">
        <f>HLOOKUP(A169,calcnames, 2, FALSE)</f>
        <v>0</v>
      </c>
    </row>
    <row r="170" spans="1:3">
      <c r="A170" s="27">
        <v>169</v>
      </c>
      <c r="B170" s="27">
        <f>HLOOKUP(A170,ncnames,2,FALSE)</f>
        <v>0</v>
      </c>
      <c r="C170" s="27">
        <f>HLOOKUP(A170,calcnames, 2, FALSE)</f>
        <v>0</v>
      </c>
    </row>
    <row r="171" spans="1:3">
      <c r="A171" s="27">
        <v>170</v>
      </c>
      <c r="B171" s="27">
        <f>HLOOKUP(A171,ncnames,2,FALSE)</f>
        <v>0</v>
      </c>
      <c r="C171" s="27">
        <f>HLOOKUP(A171,calcnames, 2, FALSE)</f>
        <v>0</v>
      </c>
    </row>
    <row r="172" spans="1:3">
      <c r="A172" s="27">
        <v>171</v>
      </c>
      <c r="B172" s="27">
        <f>HLOOKUP(A172,ncnames,2,FALSE)</f>
        <v>0</v>
      </c>
      <c r="C172" s="27">
        <f>HLOOKUP(A172,calcnames, 2, FALSE)</f>
        <v>0</v>
      </c>
    </row>
    <row r="173" spans="1:3">
      <c r="A173" s="27">
        <v>172</v>
      </c>
      <c r="B173" s="27">
        <f>HLOOKUP(A173,ncnames,2,FALSE)</f>
        <v>0</v>
      </c>
      <c r="C173" s="27">
        <f>HLOOKUP(A173,calcnames, 2, FALSE)</f>
        <v>0</v>
      </c>
    </row>
    <row r="174" spans="1:3">
      <c r="A174" s="27">
        <v>173</v>
      </c>
      <c r="B174" s="27">
        <f>HLOOKUP(A174,ncnames,2,FALSE)</f>
        <v>0</v>
      </c>
      <c r="C174" s="27">
        <f>HLOOKUP(A174,calcnames, 2, FALSE)</f>
        <v>0</v>
      </c>
    </row>
    <row r="175" spans="1:3">
      <c r="A175" s="27">
        <v>174</v>
      </c>
      <c r="B175" s="27">
        <f>HLOOKUP(A175,ncnames,2,FALSE)</f>
        <v>0</v>
      </c>
      <c r="C175" s="27">
        <f>HLOOKUP(A175,calcnames, 2, FALSE)</f>
        <v>0</v>
      </c>
    </row>
    <row r="176" spans="1:3">
      <c r="A176" s="27">
        <v>175</v>
      </c>
      <c r="B176" s="27">
        <f>HLOOKUP(A176,ncnames,2,FALSE)</f>
        <v>0</v>
      </c>
      <c r="C176" s="27">
        <f>HLOOKUP(A176,calcnames, 2, FALSE)</f>
        <v>0</v>
      </c>
    </row>
    <row r="177" spans="1:3">
      <c r="A177" s="27">
        <v>176</v>
      </c>
      <c r="B177" s="27">
        <f>HLOOKUP(A177,ncnames,2,FALSE)</f>
        <v>0</v>
      </c>
      <c r="C177" s="27">
        <f>HLOOKUP(A177,calcnames, 2, FALSE)</f>
        <v>0</v>
      </c>
    </row>
    <row r="178" spans="1:3">
      <c r="A178" s="27">
        <v>177</v>
      </c>
      <c r="B178" s="27">
        <f>HLOOKUP(A178,ncnames,2,FALSE)</f>
        <v>0</v>
      </c>
      <c r="C178" s="27">
        <f>HLOOKUP(A178,calcnames, 2, FALSE)</f>
        <v>0</v>
      </c>
    </row>
    <row r="179" spans="1:3">
      <c r="A179" s="27">
        <v>178</v>
      </c>
      <c r="B179" s="27">
        <f>HLOOKUP(A179,ncnames,2,FALSE)</f>
        <v>0</v>
      </c>
      <c r="C179" s="27">
        <f>HLOOKUP(A179,calcnames, 2, FALSE)</f>
        <v>0</v>
      </c>
    </row>
    <row r="180" spans="1:3">
      <c r="A180" s="27">
        <v>179</v>
      </c>
      <c r="B180" s="27">
        <f>HLOOKUP(A180,ncnames,2,FALSE)</f>
        <v>0</v>
      </c>
      <c r="C180" s="27">
        <f>HLOOKUP(A180,calcnames, 2, FALSE)</f>
        <v>0</v>
      </c>
    </row>
    <row r="181" spans="1:3">
      <c r="A181" s="27">
        <v>180</v>
      </c>
      <c r="B181" s="27">
        <f>HLOOKUP(A181,ncnames,2,FALSE)</f>
        <v>0</v>
      </c>
      <c r="C181" s="27">
        <f>HLOOKUP(A181,calcnames, 2, FALSE)</f>
        <v>0</v>
      </c>
    </row>
    <row r="182" spans="1:3">
      <c r="A182" s="27">
        <v>181</v>
      </c>
      <c r="B182" s="27">
        <f>HLOOKUP(A182,ncnames,2,FALSE)</f>
        <v>0</v>
      </c>
      <c r="C182" s="27">
        <f>HLOOKUP(A182,calcnames, 2, FALSE)</f>
        <v>0</v>
      </c>
    </row>
    <row r="183" spans="1:3">
      <c r="A183" s="27">
        <v>182</v>
      </c>
      <c r="B183" s="27">
        <f>HLOOKUP(A183,ncnames,2,FALSE)</f>
        <v>0</v>
      </c>
      <c r="C183" s="27">
        <f>HLOOKUP(A183,calcnames, 2, FALSE)</f>
        <v>0</v>
      </c>
    </row>
    <row r="184" spans="1:3">
      <c r="A184" s="27">
        <v>183</v>
      </c>
      <c r="B184" s="27">
        <f>HLOOKUP(A184,ncnames,2,FALSE)</f>
        <v>0</v>
      </c>
      <c r="C184" s="27">
        <f>HLOOKUP(A184,calcnames, 2, FALSE)</f>
        <v>0</v>
      </c>
    </row>
    <row r="185" spans="1:3">
      <c r="A185" s="27">
        <v>184</v>
      </c>
      <c r="B185" s="27">
        <f>HLOOKUP(A185,ncnames,2,FALSE)</f>
        <v>0</v>
      </c>
      <c r="C185" s="27">
        <f>HLOOKUP(A185,calcnames, 2, FALSE)</f>
        <v>0</v>
      </c>
    </row>
    <row r="186" spans="1:3">
      <c r="A186" s="27">
        <v>185</v>
      </c>
      <c r="B186" s="27">
        <f>HLOOKUP(A186,ncnames,2,FALSE)</f>
        <v>0</v>
      </c>
      <c r="C186" s="27">
        <f>HLOOKUP(A186,calcnames, 2, FALSE)</f>
        <v>0</v>
      </c>
    </row>
    <row r="187" spans="1:3">
      <c r="A187" s="27">
        <v>186</v>
      </c>
      <c r="B187" s="27">
        <f>HLOOKUP(A187,ncnames,2,FALSE)</f>
        <v>0</v>
      </c>
      <c r="C187" s="27">
        <f>HLOOKUP(A187,calcnames, 2, FALSE)</f>
        <v>0</v>
      </c>
    </row>
    <row r="188" spans="1:3">
      <c r="A188" s="27">
        <v>187</v>
      </c>
      <c r="B188" s="27">
        <f>HLOOKUP(A188,ncnames,2,FALSE)</f>
        <v>0</v>
      </c>
      <c r="C188" s="27">
        <f>HLOOKUP(A188,calcnames, 2, FALSE)</f>
        <v>0</v>
      </c>
    </row>
    <row r="189" spans="1:3">
      <c r="A189" s="27">
        <v>188</v>
      </c>
      <c r="B189" s="27">
        <f>HLOOKUP(A189,ncnames,2,FALSE)</f>
        <v>0</v>
      </c>
      <c r="C189" s="27">
        <f>HLOOKUP(A189,calcnames, 2, FALSE)</f>
        <v>0</v>
      </c>
    </row>
    <row r="190" spans="1:3">
      <c r="A190" s="27">
        <v>189</v>
      </c>
      <c r="B190" s="27">
        <f>HLOOKUP(A190,ncnames,2,FALSE)</f>
        <v>0</v>
      </c>
      <c r="C190" s="27">
        <f>HLOOKUP(A190,calcnames, 2, FALSE)</f>
        <v>0</v>
      </c>
    </row>
    <row r="191" spans="1:3">
      <c r="A191" s="27">
        <v>190</v>
      </c>
      <c r="B191" s="27">
        <f>HLOOKUP(A191,ncnames,2,FALSE)</f>
        <v>0</v>
      </c>
      <c r="C191" s="27">
        <f>HLOOKUP(A191,calcnames, 2, FALSE)</f>
        <v>0</v>
      </c>
    </row>
    <row r="192" spans="1:3">
      <c r="A192" s="27">
        <v>191</v>
      </c>
      <c r="B192" s="27">
        <f>HLOOKUP(A192,ncnames,2,FALSE)</f>
        <v>0</v>
      </c>
      <c r="C192" s="27">
        <f>HLOOKUP(A192,calcnames, 2, FALSE)</f>
        <v>0</v>
      </c>
    </row>
    <row r="193" spans="1:3">
      <c r="A193" s="27">
        <v>192</v>
      </c>
      <c r="B193" s="27">
        <f>HLOOKUP(A193,ncnames,2,FALSE)</f>
        <v>0</v>
      </c>
      <c r="C193" s="27">
        <f>HLOOKUP(A193,calcnames, 2, FALSE)</f>
        <v>0</v>
      </c>
    </row>
    <row r="194" spans="1:3">
      <c r="A194" s="27">
        <v>193</v>
      </c>
      <c r="B194" s="27">
        <f>HLOOKUP(A194,ncnames,2,FALSE)</f>
        <v>0</v>
      </c>
      <c r="C194" s="27">
        <f>HLOOKUP(A194,calcnames, 2, FALSE)</f>
        <v>0</v>
      </c>
    </row>
    <row r="195" spans="1:3">
      <c r="A195" s="27">
        <v>194</v>
      </c>
      <c r="B195" s="27">
        <f>HLOOKUP(A195,ncnames,2,FALSE)</f>
        <v>0</v>
      </c>
      <c r="C195" s="27">
        <f>HLOOKUP(A195,calcnames, 2, FALSE)</f>
        <v>0</v>
      </c>
    </row>
    <row r="196" spans="1:3">
      <c r="A196" s="27">
        <v>195</v>
      </c>
      <c r="B196" s="27">
        <f>HLOOKUP(A196,ncnames,2,FALSE)</f>
        <v>0</v>
      </c>
      <c r="C196" s="27">
        <f>HLOOKUP(A196,calcnames, 2, FALSE)</f>
        <v>0</v>
      </c>
    </row>
    <row r="197" spans="1:3">
      <c r="A197" s="27">
        <v>196</v>
      </c>
      <c r="B197" s="27">
        <f>HLOOKUP(A197,ncnames,2,FALSE)</f>
        <v>0</v>
      </c>
      <c r="C197" s="27">
        <f>HLOOKUP(A197,calcnames, 2, FALSE)</f>
        <v>0</v>
      </c>
    </row>
    <row r="198" spans="1:3">
      <c r="A198" s="27">
        <v>197</v>
      </c>
      <c r="B198" s="27">
        <f>HLOOKUP(A198,ncnames,2,FALSE)</f>
        <v>0</v>
      </c>
      <c r="C198" s="27">
        <f>HLOOKUP(A198,calcnames, 2, FALSE)</f>
        <v>0</v>
      </c>
    </row>
    <row r="199" spans="1:3">
      <c r="A199" s="27">
        <v>198</v>
      </c>
      <c r="B199" s="27">
        <f>HLOOKUP(A199,ncnames,2,FALSE)</f>
        <v>0</v>
      </c>
      <c r="C199" s="27">
        <f>HLOOKUP(A199,calcnames, 2, FALSE)</f>
        <v>0</v>
      </c>
    </row>
    <row r="200" spans="1:3">
      <c r="A200" s="27">
        <v>199</v>
      </c>
      <c r="B200" s="27">
        <f>HLOOKUP(A200,ncnames,2,FALSE)</f>
        <v>0</v>
      </c>
      <c r="C200" s="27">
        <f>HLOOKUP(A200,calcnames, 2, FALSE)</f>
        <v>0</v>
      </c>
    </row>
    <row r="201" spans="1:3">
      <c r="A201" s="27">
        <v>200</v>
      </c>
      <c r="B201" s="27">
        <f>HLOOKUP(A201,ncnames,2,FALSE)</f>
        <v>0</v>
      </c>
      <c r="C201" s="27">
        <f>HLOOKUP(A201,calcnames, 2, FALSE)</f>
        <v>0</v>
      </c>
    </row>
    <row r="202" spans="1:3">
      <c r="A202" s="27">
        <v>201</v>
      </c>
      <c r="B202" s="27">
        <f>HLOOKUP(A202,ncnames,2,FALSE)</f>
        <v>0</v>
      </c>
      <c r="C202" s="27">
        <f>HLOOKUP(A202,calcnames, 2, FALSE)</f>
        <v>0</v>
      </c>
    </row>
    <row r="203" spans="1:3">
      <c r="A203" s="27">
        <v>202</v>
      </c>
      <c r="B203" s="27">
        <f>HLOOKUP(A203,ncnames,2,FALSE)</f>
        <v>0</v>
      </c>
      <c r="C203" s="27">
        <f>HLOOKUP(A203,calcnames, 2, FALSE)</f>
        <v>0</v>
      </c>
    </row>
    <row r="204" spans="1:3">
      <c r="A204" s="27">
        <v>203</v>
      </c>
      <c r="B204" s="27">
        <f>HLOOKUP(A204,ncnames,2,FALSE)</f>
        <v>0</v>
      </c>
      <c r="C204" s="27">
        <f>HLOOKUP(A204,calcnames, 2, FALSE)</f>
        <v>0</v>
      </c>
    </row>
    <row r="205" spans="1:3">
      <c r="A205" s="27">
        <v>204</v>
      </c>
      <c r="B205" s="27">
        <f>HLOOKUP(A205,ncnames,2,FALSE)</f>
        <v>0</v>
      </c>
      <c r="C205" s="27">
        <f>HLOOKUP(A205,calcnames, 2, FALSE)</f>
        <v>0</v>
      </c>
    </row>
    <row r="206" spans="1:3">
      <c r="A206" s="27">
        <v>205</v>
      </c>
      <c r="B206" s="27">
        <f>HLOOKUP(A206,ncnames,2,FALSE)</f>
        <v>0</v>
      </c>
      <c r="C206" s="27">
        <f>HLOOKUP(A206,calcnames, 2, FALSE)</f>
        <v>0</v>
      </c>
    </row>
    <row r="207" spans="1:3">
      <c r="A207" s="27">
        <v>206</v>
      </c>
      <c r="B207" s="27">
        <f>HLOOKUP(A207,ncnames,2,FALSE)</f>
        <v>0</v>
      </c>
      <c r="C207" s="27">
        <f>HLOOKUP(A207,calcnames, 2, FALSE)</f>
        <v>0</v>
      </c>
    </row>
    <row r="208" spans="1:3">
      <c r="A208" s="27">
        <v>207</v>
      </c>
      <c r="B208" s="27">
        <f>HLOOKUP(A208,ncnames,2,FALSE)</f>
        <v>0</v>
      </c>
      <c r="C208" s="27">
        <f>HLOOKUP(A208,calcnames, 2, FALSE)</f>
        <v>0</v>
      </c>
    </row>
    <row r="209" spans="1:3">
      <c r="A209" s="27">
        <v>208</v>
      </c>
      <c r="B209" s="27">
        <f>HLOOKUP(A209,ncnames,2,FALSE)</f>
        <v>0</v>
      </c>
      <c r="C209" s="27">
        <f>HLOOKUP(A209,calcnames, 2, FALSE)</f>
        <v>0</v>
      </c>
    </row>
    <row r="210" spans="1:3">
      <c r="A210" s="27">
        <v>209</v>
      </c>
      <c r="B210" s="27">
        <f>HLOOKUP(A210,ncnames,2,FALSE)</f>
        <v>0</v>
      </c>
      <c r="C210" s="27">
        <f>HLOOKUP(A210,calcnames, 2, FALSE)</f>
        <v>0</v>
      </c>
    </row>
    <row r="211" spans="1:3">
      <c r="A211" s="27">
        <v>210</v>
      </c>
      <c r="B211" s="27">
        <f>HLOOKUP(A211,ncnames,2,FALSE)</f>
        <v>0</v>
      </c>
      <c r="C211" s="27">
        <f>HLOOKUP(A211,calcnames, 2, FALSE)</f>
        <v>0</v>
      </c>
    </row>
    <row r="212" spans="1:3">
      <c r="A212" s="27">
        <v>211</v>
      </c>
      <c r="B212" s="27">
        <f>HLOOKUP(A212,ncnames,2,FALSE)</f>
        <v>0</v>
      </c>
      <c r="C212" s="27">
        <f>HLOOKUP(A212,calcnames, 2, FALSE)</f>
        <v>0</v>
      </c>
    </row>
    <row r="213" spans="1:3">
      <c r="A213" s="27">
        <v>212</v>
      </c>
      <c r="B213" s="27">
        <f>HLOOKUP(A213,ncnames,2,FALSE)</f>
        <v>0</v>
      </c>
      <c r="C213" s="27">
        <f>HLOOKUP(A213,calcnames, 2, FALSE)</f>
        <v>0</v>
      </c>
    </row>
    <row r="214" spans="1:3">
      <c r="A214" s="27">
        <v>213</v>
      </c>
      <c r="B214" s="27">
        <f>HLOOKUP(A214,ncnames,2,FALSE)</f>
        <v>0</v>
      </c>
      <c r="C214" s="27">
        <f>HLOOKUP(A214,calcnames, 2, FALSE)</f>
        <v>0</v>
      </c>
    </row>
    <row r="215" spans="1:3">
      <c r="A215" s="27">
        <v>214</v>
      </c>
      <c r="B215" s="27">
        <f>HLOOKUP(A215,ncnames,2,FALSE)</f>
        <v>0</v>
      </c>
      <c r="C215" s="27">
        <f>HLOOKUP(A215,calcnames, 2, FALSE)</f>
        <v>0</v>
      </c>
    </row>
    <row r="216" spans="1:3">
      <c r="A216" s="27">
        <v>215</v>
      </c>
      <c r="B216" s="27">
        <f>HLOOKUP(A216,ncnames,2,FALSE)</f>
        <v>0</v>
      </c>
      <c r="C216" s="27">
        <f>HLOOKUP(A216,calcnames, 2, FALSE)</f>
        <v>0</v>
      </c>
    </row>
    <row r="217" spans="1:3">
      <c r="A217" s="27">
        <v>216</v>
      </c>
      <c r="B217" s="27">
        <f>HLOOKUP(A217,ncnames,2,FALSE)</f>
        <v>0</v>
      </c>
      <c r="C217" s="27">
        <f>HLOOKUP(A217,calcnames, 2, FALSE)</f>
        <v>0</v>
      </c>
    </row>
    <row r="218" spans="1:3">
      <c r="A218" s="27">
        <v>217</v>
      </c>
      <c r="B218" s="27">
        <f>HLOOKUP(A218,ncnames,2,FALSE)</f>
        <v>0</v>
      </c>
      <c r="C218" s="27">
        <f>HLOOKUP(A218,calcnames, 2, FALSE)</f>
        <v>0</v>
      </c>
    </row>
    <row r="219" spans="1:3">
      <c r="A219" s="27">
        <v>218</v>
      </c>
      <c r="B219" s="27">
        <f>HLOOKUP(A219,ncnames,2,FALSE)</f>
        <v>0</v>
      </c>
      <c r="C219" s="27">
        <f>HLOOKUP(A219,calcnames, 2, FALSE)</f>
        <v>0</v>
      </c>
    </row>
    <row r="220" spans="1:3">
      <c r="A220" s="27">
        <v>219</v>
      </c>
      <c r="B220" s="27">
        <f>HLOOKUP(A220,ncnames,2,FALSE)</f>
        <v>0</v>
      </c>
      <c r="C220" s="27">
        <f>HLOOKUP(A220,calcnames, 2, FALSE)</f>
        <v>0</v>
      </c>
    </row>
    <row r="221" spans="1:3">
      <c r="A221" s="27">
        <v>220</v>
      </c>
      <c r="B221" s="27">
        <f>HLOOKUP(A221,ncnames,2,FALSE)</f>
        <v>0</v>
      </c>
      <c r="C221" s="27">
        <f>HLOOKUP(A221,calcnames, 2, FALSE)</f>
        <v>0</v>
      </c>
    </row>
    <row r="222" spans="1:3">
      <c r="A222" s="27">
        <v>221</v>
      </c>
      <c r="B222" s="27">
        <f>HLOOKUP(A222,ncnames,2,FALSE)</f>
        <v>0</v>
      </c>
      <c r="C222" s="27">
        <f>HLOOKUP(A222,calcnames, 2, FALSE)</f>
        <v>0</v>
      </c>
    </row>
    <row r="223" spans="1:3">
      <c r="A223" s="27">
        <v>222</v>
      </c>
      <c r="B223" s="27">
        <f>HLOOKUP(A223,ncnames,2,FALSE)</f>
        <v>0</v>
      </c>
      <c r="C223" s="27">
        <f>HLOOKUP(A223,calcnames, 2, FALSE)</f>
        <v>0</v>
      </c>
    </row>
    <row r="224" spans="1:3">
      <c r="A224" s="27">
        <v>223</v>
      </c>
      <c r="B224" s="27">
        <f>HLOOKUP(A224,ncnames,2,FALSE)</f>
        <v>0</v>
      </c>
      <c r="C224" s="27">
        <f>HLOOKUP(A224,calcnames, 2, FALSE)</f>
        <v>0</v>
      </c>
    </row>
    <row r="225" spans="1:3">
      <c r="A225" s="27">
        <v>224</v>
      </c>
      <c r="B225" s="27">
        <f>HLOOKUP(A225,ncnames,2,FALSE)</f>
        <v>0</v>
      </c>
      <c r="C225" s="27">
        <f>HLOOKUP(A225,calcnames, 2, FALSE)</f>
        <v>0</v>
      </c>
    </row>
    <row r="226" spans="1:3">
      <c r="A226" s="27">
        <v>225</v>
      </c>
      <c r="B226" s="27">
        <f>HLOOKUP(A226,ncnames,2,FALSE)</f>
        <v>0</v>
      </c>
      <c r="C226" s="27">
        <f>HLOOKUP(A226,calcnames, 2, FALSE)</f>
        <v>0</v>
      </c>
    </row>
    <row r="227" spans="1:3">
      <c r="A227" s="27">
        <v>226</v>
      </c>
      <c r="B227" s="27">
        <f>HLOOKUP(A227,ncnames,2,FALSE)</f>
        <v>0</v>
      </c>
      <c r="C227" s="27">
        <f>HLOOKUP(A227,calcnames, 2, FALSE)</f>
        <v>0</v>
      </c>
    </row>
    <row r="228" spans="1:3">
      <c r="A228" s="27">
        <v>227</v>
      </c>
      <c r="B228" s="27">
        <f>HLOOKUP(A228,ncnames,2,FALSE)</f>
        <v>0</v>
      </c>
      <c r="C228" s="27">
        <f>HLOOKUP(A228,calcnames, 2, FALSE)</f>
        <v>0</v>
      </c>
    </row>
    <row r="229" spans="1:3">
      <c r="A229" s="27">
        <v>228</v>
      </c>
      <c r="B229" s="27">
        <f>HLOOKUP(A229,ncnames,2,FALSE)</f>
        <v>0</v>
      </c>
      <c r="C229" s="27">
        <f>HLOOKUP(A229,calcnames, 2, FALSE)</f>
        <v>0</v>
      </c>
    </row>
    <row r="230" spans="1:3">
      <c r="A230" s="27">
        <v>229</v>
      </c>
      <c r="B230" s="27">
        <f>HLOOKUP(A230,ncnames,2,FALSE)</f>
        <v>0</v>
      </c>
      <c r="C230" s="27">
        <f>HLOOKUP(A230,calcnames, 2, FALSE)</f>
        <v>0</v>
      </c>
    </row>
    <row r="231" spans="1:3">
      <c r="A231" s="27">
        <v>230</v>
      </c>
      <c r="B231" s="27">
        <f>HLOOKUP(A231,ncnames,2,FALSE)</f>
        <v>0</v>
      </c>
      <c r="C231" s="27">
        <f>HLOOKUP(A231,calcnames, 2, FALSE)</f>
        <v>0</v>
      </c>
    </row>
    <row r="232" spans="1:3">
      <c r="A232" s="27">
        <v>231</v>
      </c>
      <c r="B232" s="27">
        <f>HLOOKUP(A232,ncnames,2,FALSE)</f>
        <v>0</v>
      </c>
      <c r="C232" s="27">
        <f>HLOOKUP(A232,calcnames, 2, FALSE)</f>
        <v>0</v>
      </c>
    </row>
    <row r="233" spans="1:3">
      <c r="A233" s="27">
        <v>232</v>
      </c>
      <c r="B233" s="27">
        <f>HLOOKUP(A233,ncnames,2,FALSE)</f>
        <v>0</v>
      </c>
      <c r="C233" s="27">
        <f>HLOOKUP(A233,calcnames, 2, FALSE)</f>
        <v>0</v>
      </c>
    </row>
    <row r="234" spans="1:3">
      <c r="A234" s="27">
        <v>233</v>
      </c>
      <c r="B234" s="27">
        <f>HLOOKUP(A234,ncnames,2,FALSE)</f>
        <v>0</v>
      </c>
      <c r="C234" s="27">
        <f>HLOOKUP(A234,calcnames, 2, FALSE)</f>
        <v>0</v>
      </c>
    </row>
    <row r="235" spans="1:3">
      <c r="A235" s="27">
        <v>234</v>
      </c>
      <c r="B235" s="27">
        <f>HLOOKUP(A235,ncnames,2,FALSE)</f>
        <v>0</v>
      </c>
      <c r="C235" s="27">
        <f>HLOOKUP(A235,calcnames, 2, FALSE)</f>
        <v>0</v>
      </c>
    </row>
    <row r="236" spans="1:3">
      <c r="A236" s="27">
        <v>235</v>
      </c>
      <c r="B236" s="27">
        <f>HLOOKUP(A236,ncnames,2,FALSE)</f>
        <v>0</v>
      </c>
      <c r="C236" s="27">
        <f>HLOOKUP(A236,calcnames, 2, FALSE)</f>
        <v>0</v>
      </c>
    </row>
    <row r="237" spans="1:3">
      <c r="A237" s="27">
        <v>236</v>
      </c>
      <c r="B237" s="27">
        <f>HLOOKUP(A237,ncnames,2,FALSE)</f>
        <v>0</v>
      </c>
      <c r="C237" s="27">
        <f>HLOOKUP(A237,calcnames, 2, FALSE)</f>
        <v>0</v>
      </c>
    </row>
    <row r="238" spans="1:3">
      <c r="A238" s="27">
        <v>237</v>
      </c>
      <c r="B238" s="27">
        <f>HLOOKUP(A238,ncnames,2,FALSE)</f>
        <v>0</v>
      </c>
      <c r="C238" s="27">
        <f>HLOOKUP(A238,calcnames, 2, FALSE)</f>
        <v>0</v>
      </c>
    </row>
    <row r="239" spans="1:3">
      <c r="A239" s="27">
        <v>238</v>
      </c>
      <c r="B239" s="27">
        <f>HLOOKUP(A239,ncnames,2,FALSE)</f>
        <v>0</v>
      </c>
      <c r="C239" s="27">
        <f>HLOOKUP(A239,calcnames, 2, FALSE)</f>
        <v>0</v>
      </c>
    </row>
    <row r="240" spans="1:3">
      <c r="A240" s="27">
        <v>239</v>
      </c>
      <c r="B240" s="27">
        <f>HLOOKUP(A240,ncnames,2,FALSE)</f>
        <v>0</v>
      </c>
      <c r="C240" s="27">
        <f>HLOOKUP(A240,calcnames, 2, FALSE)</f>
        <v>0</v>
      </c>
    </row>
    <row r="241" spans="1:3">
      <c r="A241" s="27">
        <v>240</v>
      </c>
      <c r="B241" s="27">
        <f>HLOOKUP(A241,ncnames,2,FALSE)</f>
        <v>0</v>
      </c>
      <c r="C241" s="27">
        <f>HLOOKUP(A241,calcnames, 2, FALSE)</f>
        <v>0</v>
      </c>
    </row>
    <row r="242" spans="1:3">
      <c r="A242" s="27">
        <v>241</v>
      </c>
      <c r="B242" s="27">
        <f>HLOOKUP(A242,ncnames,2,FALSE)</f>
        <v>0</v>
      </c>
      <c r="C242" s="27">
        <f>HLOOKUP(A242,calcnames, 2, FALSE)</f>
        <v>0</v>
      </c>
    </row>
    <row r="243" spans="1:3">
      <c r="A243" s="27">
        <v>242</v>
      </c>
      <c r="B243" s="27">
        <f>HLOOKUP(A243,ncnames,2,FALSE)</f>
        <v>0</v>
      </c>
      <c r="C243" s="27">
        <f>HLOOKUP(A243,calcnames, 2, FALSE)</f>
        <v>0</v>
      </c>
    </row>
    <row r="244" spans="1:3">
      <c r="A244" s="27">
        <v>243</v>
      </c>
      <c r="B244" s="27">
        <f>HLOOKUP(A244,ncnames,2,FALSE)</f>
        <v>0</v>
      </c>
      <c r="C244" s="27">
        <f>HLOOKUP(A244,calcnames, 2, FALSE)</f>
        <v>0</v>
      </c>
    </row>
    <row r="245" spans="1:3">
      <c r="A245" s="27">
        <v>244</v>
      </c>
      <c r="B245" s="27">
        <f>HLOOKUP(A245,ncnames,2,FALSE)</f>
        <v>0</v>
      </c>
      <c r="C245" s="27">
        <f>HLOOKUP(A245,calcnames, 2, FALSE)</f>
        <v>0</v>
      </c>
    </row>
    <row r="246" spans="1:3">
      <c r="A246" s="27">
        <v>245</v>
      </c>
      <c r="B246" s="27">
        <f>HLOOKUP(A246,ncnames,2,FALSE)</f>
        <v>0</v>
      </c>
      <c r="C246" s="27">
        <f>HLOOKUP(A246,calcnames, 2, FALSE)</f>
        <v>0</v>
      </c>
    </row>
    <row r="247" spans="1:3">
      <c r="A247" s="27">
        <v>246</v>
      </c>
      <c r="B247" s="27">
        <f>HLOOKUP(A247,ncnames,2,FALSE)</f>
        <v>0</v>
      </c>
      <c r="C247" s="27">
        <f>HLOOKUP(A247,calcnames, 2, FALSE)</f>
        <v>0</v>
      </c>
    </row>
    <row r="248" spans="1:3">
      <c r="A248" s="27">
        <v>247</v>
      </c>
      <c r="B248" s="27">
        <f>HLOOKUP(A248,ncnames,2,FALSE)</f>
        <v>0</v>
      </c>
      <c r="C248" s="27">
        <f>HLOOKUP(A248,calcnames, 2, FALSE)</f>
        <v>0</v>
      </c>
    </row>
    <row r="249" spans="1:3">
      <c r="A249" s="27">
        <v>248</v>
      </c>
      <c r="B249" s="27">
        <f>HLOOKUP(A249,ncnames,2,FALSE)</f>
        <v>0</v>
      </c>
      <c r="C249" s="27">
        <f>HLOOKUP(A249,calcnames, 2, FALSE)</f>
        <v>0</v>
      </c>
    </row>
    <row r="250" spans="1:3">
      <c r="A250" s="27">
        <v>249</v>
      </c>
      <c r="B250" s="27">
        <f>HLOOKUP(A250,ncnames,2,FALSE)</f>
        <v>0</v>
      </c>
      <c r="C250" s="27">
        <f>HLOOKUP(A250,calcnames, 2, FALSE)</f>
        <v>0</v>
      </c>
    </row>
    <row r="251" spans="1:3">
      <c r="A251" s="27">
        <v>250</v>
      </c>
      <c r="B251" s="27">
        <f>HLOOKUP(A251,ncnames,2,FALSE)</f>
        <v>0</v>
      </c>
      <c r="C251" s="27">
        <f>HLOOKUP(A251,calcnames, 2, FALSE)</f>
        <v>0</v>
      </c>
    </row>
    <row r="252" spans="1:3">
      <c r="A252" s="27">
        <v>251</v>
      </c>
      <c r="B252" s="27">
        <f>HLOOKUP(A252,ncnames,2,FALSE)</f>
        <v>0</v>
      </c>
      <c r="C252" s="27">
        <f>HLOOKUP(A252,calcnames, 2, FALSE)</f>
        <v>0</v>
      </c>
    </row>
    <row r="253" spans="1:3">
      <c r="A253" s="27">
        <v>252</v>
      </c>
      <c r="B253" s="27">
        <f>HLOOKUP(A253,ncnames,2,FALSE)</f>
        <v>0</v>
      </c>
      <c r="C253" s="27">
        <f>HLOOKUP(A253,calcnames, 2, FALSE)</f>
        <v>0</v>
      </c>
    </row>
    <row r="254" spans="1:3">
      <c r="A254" s="27">
        <v>253</v>
      </c>
      <c r="B254" s="27">
        <f>HLOOKUP(A254,ncnames,2,FALSE)</f>
        <v>0</v>
      </c>
      <c r="C254" s="27">
        <f>HLOOKUP(A254,calcnames, 2, FALSE)</f>
        <v>0</v>
      </c>
    </row>
    <row r="255" spans="1:3">
      <c r="A255" s="27">
        <v>254</v>
      </c>
      <c r="B255" s="27">
        <f>HLOOKUP(A255,ncnames,2,FALSE)</f>
        <v>0</v>
      </c>
      <c r="C255" s="27">
        <f>HLOOKUP(A255,calcnames, 2, FALSE)</f>
        <v>0</v>
      </c>
    </row>
    <row r="256" spans="1:3">
      <c r="A256" s="27">
        <v>255</v>
      </c>
      <c r="B256" s="27">
        <f>HLOOKUP(A256,ncnames,2,FALSE)</f>
        <v>0</v>
      </c>
      <c r="C256" s="27">
        <f>HLOOKUP(A256,calcnames, 2, FALSE)</f>
        <v>0</v>
      </c>
    </row>
    <row r="257" spans="1:3">
      <c r="A257" s="27">
        <v>256</v>
      </c>
      <c r="B257" s="27">
        <f>HLOOKUP(A257,ncnames,2,FALSE)</f>
        <v>0</v>
      </c>
      <c r="C257" s="27">
        <f>HLOOKUP(A257,calcnames, 2, FALSE)</f>
        <v>0</v>
      </c>
    </row>
    <row r="258" spans="1:3">
      <c r="A258" s="27">
        <v>257</v>
      </c>
      <c r="B258" s="27">
        <f>HLOOKUP(A258,ncnames,2,FALSE)</f>
        <v>0</v>
      </c>
      <c r="C258" s="27">
        <f>HLOOKUP(A258,calcnames, 2, FALSE)</f>
        <v>0</v>
      </c>
    </row>
    <row r="259" spans="1:3">
      <c r="A259" s="27">
        <v>258</v>
      </c>
      <c r="B259" s="27">
        <f>HLOOKUP(A259,ncnames,2,FALSE)</f>
        <v>0</v>
      </c>
      <c r="C259" s="27">
        <f>HLOOKUP(A259,calcnames, 2, FALSE)</f>
        <v>0</v>
      </c>
    </row>
    <row r="260" spans="1:3">
      <c r="A260" s="27">
        <v>259</v>
      </c>
      <c r="B260" s="27">
        <f>HLOOKUP(A260,ncnames,2,FALSE)</f>
        <v>0</v>
      </c>
      <c r="C260" s="27">
        <f>HLOOKUP(A260,calcnames, 2, FALSE)</f>
        <v>0</v>
      </c>
    </row>
    <row r="261" spans="1:3">
      <c r="A261" s="27">
        <v>260</v>
      </c>
      <c r="B261" s="27">
        <f>HLOOKUP(A261,ncnames,2,FALSE)</f>
        <v>0</v>
      </c>
      <c r="C261" s="27">
        <f>HLOOKUP(A261,calcnames, 2, FALSE)</f>
        <v>0</v>
      </c>
    </row>
    <row r="262" spans="1:3">
      <c r="A262" s="27">
        <v>261</v>
      </c>
      <c r="B262" s="27">
        <f>HLOOKUP(A262,ncnames,2,FALSE)</f>
        <v>0</v>
      </c>
      <c r="C262" s="27">
        <f>HLOOKUP(A262,calcnames, 2, FALSE)</f>
        <v>0</v>
      </c>
    </row>
    <row r="263" spans="1:3">
      <c r="A263" s="27">
        <v>262</v>
      </c>
      <c r="B263" s="27">
        <f>HLOOKUP(A263,ncnames,2,FALSE)</f>
        <v>0</v>
      </c>
      <c r="C263" s="27">
        <f>HLOOKUP(A263,calcnames, 2, FALSE)</f>
        <v>0</v>
      </c>
    </row>
    <row r="264" spans="1:3">
      <c r="A264" s="27">
        <v>263</v>
      </c>
      <c r="B264" s="27">
        <f>HLOOKUP(A264,ncnames,2,FALSE)</f>
        <v>0</v>
      </c>
      <c r="C264" s="27">
        <f>HLOOKUP(A264,calcnames, 2, FALSE)</f>
        <v>0</v>
      </c>
    </row>
    <row r="265" spans="1:3">
      <c r="A265" s="27">
        <v>264</v>
      </c>
      <c r="B265" s="27">
        <f>HLOOKUP(A265,ncnames,2,FALSE)</f>
        <v>0</v>
      </c>
      <c r="C265" s="27">
        <f>HLOOKUP(A265,calcnames, 2, FALSE)</f>
        <v>0</v>
      </c>
    </row>
    <row r="266" spans="1:3">
      <c r="A266" s="27">
        <v>265</v>
      </c>
      <c r="B266" s="27">
        <f>HLOOKUP(A266,ncnames,2,FALSE)</f>
        <v>0</v>
      </c>
      <c r="C266" s="27">
        <f>HLOOKUP(A266,calcnames, 2, FALSE)</f>
        <v>0</v>
      </c>
    </row>
    <row r="267" spans="1:3">
      <c r="A267" s="27">
        <v>266</v>
      </c>
      <c r="B267" s="27">
        <f>HLOOKUP(A267,ncnames,2,FALSE)</f>
        <v>0</v>
      </c>
      <c r="C267" s="27">
        <f>HLOOKUP(A267,calcnames, 2, FALSE)</f>
        <v>0</v>
      </c>
    </row>
    <row r="268" spans="1:3">
      <c r="A268" s="27">
        <v>267</v>
      </c>
      <c r="B268" s="27">
        <f>HLOOKUP(A268,ncnames,2,FALSE)</f>
        <v>0</v>
      </c>
      <c r="C268" s="27">
        <f>HLOOKUP(A268,calcnames, 2, FALSE)</f>
        <v>0</v>
      </c>
    </row>
    <row r="269" spans="1:3">
      <c r="A269" s="27">
        <v>268</v>
      </c>
      <c r="B269" s="27">
        <f>HLOOKUP(A269,ncnames,2,FALSE)</f>
        <v>0</v>
      </c>
      <c r="C269" s="27">
        <f>HLOOKUP(A269,calcnames, 2, FALSE)</f>
        <v>0</v>
      </c>
    </row>
    <row r="270" spans="1:3">
      <c r="A270" s="27">
        <v>269</v>
      </c>
      <c r="B270" s="27">
        <f>HLOOKUP(A270,ncnames,2,FALSE)</f>
        <v>0</v>
      </c>
      <c r="C270" s="27">
        <f>HLOOKUP(A270,calcnames, 2, FALSE)</f>
        <v>0</v>
      </c>
    </row>
    <row r="271" spans="1:3">
      <c r="A271" s="27">
        <v>270</v>
      </c>
      <c r="B271" s="27">
        <f>HLOOKUP(A271,ncnames,2,FALSE)</f>
        <v>0</v>
      </c>
      <c r="C271" s="27">
        <f>HLOOKUP(A271,calcnames, 2, FALSE)</f>
        <v>0</v>
      </c>
    </row>
    <row r="272" spans="1:3">
      <c r="A272" s="27">
        <v>271</v>
      </c>
      <c r="B272" s="27">
        <f>HLOOKUP(A272,ncnames,2,FALSE)</f>
        <v>0</v>
      </c>
      <c r="C272" s="27">
        <f>HLOOKUP(A272,calcnames, 2, FALSE)</f>
        <v>0</v>
      </c>
    </row>
    <row r="273" spans="1:3">
      <c r="A273" s="27">
        <v>272</v>
      </c>
      <c r="B273" s="27">
        <f>HLOOKUP(A273,ncnames,2,FALSE)</f>
        <v>0</v>
      </c>
      <c r="C273" s="27">
        <f>HLOOKUP(A273,calcnames, 2, FALSE)</f>
        <v>0</v>
      </c>
    </row>
    <row r="274" spans="1:3">
      <c r="A274" s="27">
        <v>273</v>
      </c>
      <c r="B274" s="27">
        <f>HLOOKUP(A274,ncnames,2,FALSE)</f>
        <v>0</v>
      </c>
      <c r="C274" s="27">
        <f>HLOOKUP(A274,calcnames, 2, FALSE)</f>
        <v>0</v>
      </c>
    </row>
    <row r="275" spans="1:3">
      <c r="A275" s="27">
        <v>274</v>
      </c>
      <c r="B275" s="27">
        <f>HLOOKUP(A275,ncnames,2,FALSE)</f>
        <v>0</v>
      </c>
      <c r="C275" s="27">
        <f>HLOOKUP(A275,calcnames, 2, FALSE)</f>
        <v>0</v>
      </c>
    </row>
    <row r="276" spans="1:3">
      <c r="A276" s="27">
        <v>275</v>
      </c>
      <c r="B276" s="27">
        <f>HLOOKUP(A276,ncnames,2,FALSE)</f>
        <v>0</v>
      </c>
      <c r="C276" s="27">
        <f>HLOOKUP(A276,calcnames, 2, FALSE)</f>
        <v>0</v>
      </c>
    </row>
    <row r="277" spans="1:3">
      <c r="A277" s="27">
        <v>276</v>
      </c>
      <c r="B277" s="27">
        <f>HLOOKUP(A277,ncnames,2,FALSE)</f>
        <v>0</v>
      </c>
      <c r="C277" s="27">
        <f>HLOOKUP(A277,calcnames, 2, FALSE)</f>
        <v>0</v>
      </c>
    </row>
    <row r="278" spans="1:3">
      <c r="A278" s="27">
        <v>277</v>
      </c>
      <c r="B278" s="27">
        <f>HLOOKUP(A278,ncnames,2,FALSE)</f>
        <v>0</v>
      </c>
      <c r="C278" s="27">
        <f>HLOOKUP(A278,calcnames, 2, FALSE)</f>
        <v>0</v>
      </c>
    </row>
    <row r="279" spans="1:3">
      <c r="A279" s="27">
        <v>278</v>
      </c>
      <c r="B279" s="27">
        <f>HLOOKUP(A279,ncnames,2,FALSE)</f>
        <v>0</v>
      </c>
      <c r="C279" s="27">
        <f>HLOOKUP(A279,calcnames, 2, FALSE)</f>
        <v>0</v>
      </c>
    </row>
    <row r="280" spans="1:3">
      <c r="A280" s="27">
        <v>279</v>
      </c>
      <c r="B280" s="27">
        <f>HLOOKUP(A280,ncnames,2,FALSE)</f>
        <v>0</v>
      </c>
      <c r="C280" s="27">
        <f>HLOOKUP(A280,calcnames, 2, FALSE)</f>
        <v>0</v>
      </c>
    </row>
    <row r="281" spans="1:3">
      <c r="A281" s="27">
        <v>280</v>
      </c>
      <c r="B281" s="27">
        <f>HLOOKUP(A281,ncnames,2,FALSE)</f>
        <v>0</v>
      </c>
      <c r="C281" s="27">
        <f>HLOOKUP(A281,calcnames, 2, FALSE)</f>
        <v>0</v>
      </c>
    </row>
    <row r="282" spans="1:3">
      <c r="A282" s="27">
        <v>281</v>
      </c>
      <c r="B282" s="27">
        <f>HLOOKUP(A282,ncnames,2,FALSE)</f>
        <v>0</v>
      </c>
      <c r="C282" s="27">
        <f>HLOOKUP(A282,calcnames, 2, FALSE)</f>
        <v>0</v>
      </c>
    </row>
    <row r="283" spans="1:3">
      <c r="A283" s="27">
        <v>282</v>
      </c>
      <c r="B283" s="27">
        <f>HLOOKUP(A283,ncnames,2,FALSE)</f>
        <v>0</v>
      </c>
      <c r="C283" s="27">
        <f>HLOOKUP(A283,calcnames, 2, FALSE)</f>
        <v>0</v>
      </c>
    </row>
    <row r="284" spans="1:3">
      <c r="A284" s="27">
        <v>283</v>
      </c>
      <c r="B284" s="27">
        <f>HLOOKUP(A284,ncnames,2,FALSE)</f>
        <v>0</v>
      </c>
      <c r="C284" s="27">
        <f>HLOOKUP(A284,calcnames, 2, FALSE)</f>
        <v>0</v>
      </c>
    </row>
    <row r="285" spans="1:3">
      <c r="A285" s="27">
        <v>284</v>
      </c>
      <c r="B285" s="27">
        <f>HLOOKUP(A285,ncnames,2,FALSE)</f>
        <v>0</v>
      </c>
      <c r="C285" s="27">
        <f>HLOOKUP(A285,calcnames, 2, FALSE)</f>
        <v>0</v>
      </c>
    </row>
    <row r="286" spans="1:3">
      <c r="A286" s="27">
        <v>285</v>
      </c>
      <c r="B286" s="27">
        <f>HLOOKUP(A286,ncnames,2,FALSE)</f>
        <v>0</v>
      </c>
      <c r="C286" s="27">
        <f>HLOOKUP(A286,calcnames, 2, FALSE)</f>
        <v>0</v>
      </c>
    </row>
    <row r="287" spans="1:3">
      <c r="A287" s="27">
        <v>286</v>
      </c>
      <c r="B287" s="27">
        <f>HLOOKUP(A287,ncnames,2,FALSE)</f>
        <v>0</v>
      </c>
      <c r="C287" s="27">
        <f>HLOOKUP(A287,calcnames, 2, FALSE)</f>
        <v>0</v>
      </c>
    </row>
    <row r="288" spans="1:3">
      <c r="A288" s="27">
        <v>287</v>
      </c>
      <c r="B288" s="27">
        <f>HLOOKUP(A288,ncnames,2,FALSE)</f>
        <v>0</v>
      </c>
      <c r="C288" s="27">
        <f>HLOOKUP(A288,calcnames, 2, FALSE)</f>
        <v>0</v>
      </c>
    </row>
    <row r="289" spans="1:3">
      <c r="A289" s="27">
        <v>288</v>
      </c>
      <c r="B289" s="27">
        <f>HLOOKUP(A289,ncnames,2,FALSE)</f>
        <v>0</v>
      </c>
      <c r="C289" s="27">
        <f>HLOOKUP(A289,calcnames, 2, FALSE)</f>
        <v>0</v>
      </c>
    </row>
    <row r="290" spans="1:3">
      <c r="A290" s="27">
        <v>289</v>
      </c>
      <c r="B290" s="27">
        <f>HLOOKUP(A290,ncnames,2,FALSE)</f>
        <v>0</v>
      </c>
      <c r="C290" s="27">
        <f>HLOOKUP(A290,calcnames, 2, FALSE)</f>
        <v>0</v>
      </c>
    </row>
    <row r="291" spans="1:3">
      <c r="A291" s="27">
        <v>290</v>
      </c>
      <c r="B291" s="27">
        <f>HLOOKUP(A291,ncnames,2,FALSE)</f>
        <v>0</v>
      </c>
      <c r="C291" s="27">
        <f>HLOOKUP(A291,calcnames, 2, FALSE)</f>
        <v>0</v>
      </c>
    </row>
    <row r="292" spans="1:3">
      <c r="A292" s="27">
        <v>291</v>
      </c>
      <c r="B292" s="27">
        <f>HLOOKUP(A292,ncnames,2,FALSE)</f>
        <v>0</v>
      </c>
      <c r="C292" s="27">
        <f>HLOOKUP(A292,calcnames, 2, FALSE)</f>
        <v>0</v>
      </c>
    </row>
    <row r="293" spans="1:3">
      <c r="A293" s="27">
        <v>292</v>
      </c>
      <c r="B293" s="27">
        <f>HLOOKUP(A293,ncnames,2,FALSE)</f>
        <v>0</v>
      </c>
      <c r="C293" s="27">
        <f>HLOOKUP(A293,calcnames, 2, FALSE)</f>
        <v>0</v>
      </c>
    </row>
    <row r="294" spans="1:3">
      <c r="A294" s="27">
        <v>293</v>
      </c>
      <c r="B294" s="27">
        <f>HLOOKUP(A294,ncnames,2,FALSE)</f>
        <v>0</v>
      </c>
      <c r="C294" s="27">
        <f>HLOOKUP(A294,calcnames, 2, FALSE)</f>
        <v>0</v>
      </c>
    </row>
    <row r="295" spans="1:3">
      <c r="A295" s="27">
        <v>294</v>
      </c>
      <c r="B295" s="27">
        <f>HLOOKUP(A295,ncnames,2,FALSE)</f>
        <v>0</v>
      </c>
      <c r="C295" s="27">
        <f>HLOOKUP(A295,calcnames, 2, FALSE)</f>
        <v>0</v>
      </c>
    </row>
    <row r="296" spans="1:3">
      <c r="A296" s="27">
        <v>295</v>
      </c>
      <c r="B296" s="27">
        <f>HLOOKUP(A296,ncnames,2,FALSE)</f>
        <v>0</v>
      </c>
      <c r="C296" s="27">
        <f>HLOOKUP(A296,calcnames, 2, FALSE)</f>
        <v>0</v>
      </c>
    </row>
    <row r="297" spans="1:3">
      <c r="A297" s="27">
        <v>296</v>
      </c>
      <c r="B297" s="27">
        <f>HLOOKUP(A297,ncnames,2,FALSE)</f>
        <v>0</v>
      </c>
      <c r="C297" s="27">
        <f>HLOOKUP(A297,calcnames, 2, FALSE)</f>
        <v>0</v>
      </c>
    </row>
    <row r="298" spans="1:3">
      <c r="A298" s="27">
        <v>297</v>
      </c>
      <c r="B298" s="27">
        <f>HLOOKUP(A298,ncnames,2,FALSE)</f>
        <v>0</v>
      </c>
      <c r="C298" s="27">
        <f>HLOOKUP(A298,calcnames, 2, FALSE)</f>
        <v>0</v>
      </c>
    </row>
    <row r="299" spans="1:3">
      <c r="A299" s="27">
        <v>298</v>
      </c>
      <c r="B299" s="27">
        <f>HLOOKUP(A299,ncnames,2,FALSE)</f>
        <v>0</v>
      </c>
      <c r="C299" s="27">
        <f>HLOOKUP(A299,calcnames, 2, FALSE)</f>
        <v>0</v>
      </c>
    </row>
    <row r="300" spans="1:3">
      <c r="A300" s="27">
        <v>299</v>
      </c>
      <c r="B300" s="27">
        <f>HLOOKUP(A300,ncnames,2,FALSE)</f>
        <v>0</v>
      </c>
      <c r="C300" s="27">
        <f>HLOOKUP(A300,calcnames, 2, FALSE)</f>
        <v>0</v>
      </c>
    </row>
    <row r="301" spans="1:3">
      <c r="A301" s="27">
        <v>300</v>
      </c>
      <c r="B301" s="27">
        <f>HLOOKUP(A301,ncnames,2,FALSE)</f>
        <v>0</v>
      </c>
      <c r="C301" s="27">
        <f>HLOOKUP(A301,calcnames, 2, FALSE)</f>
        <v>0</v>
      </c>
    </row>
    <row r="302" spans="1:3">
      <c r="A302" s="27">
        <v>301</v>
      </c>
      <c r="B302" s="27">
        <f>HLOOKUP(A302,ncnames,2,FALSE)</f>
        <v>0</v>
      </c>
      <c r="C302" s="27">
        <f>HLOOKUP(A302,calcnames, 2, FALSE)</f>
        <v>0</v>
      </c>
    </row>
    <row r="303" spans="1:3">
      <c r="A303" s="27">
        <v>302</v>
      </c>
      <c r="B303" s="27">
        <f>HLOOKUP(A303,ncnames,2,FALSE)</f>
        <v>0</v>
      </c>
      <c r="C303" s="27">
        <f>HLOOKUP(A303,calcnames, 2, FALSE)</f>
        <v>0</v>
      </c>
    </row>
    <row r="304" spans="1:3">
      <c r="A304" s="27">
        <v>303</v>
      </c>
      <c r="B304" s="27">
        <f>HLOOKUP(A304,ncnames,2,FALSE)</f>
        <v>0</v>
      </c>
      <c r="C304" s="27">
        <f>HLOOKUP(A304,calcnames, 2, FALSE)</f>
        <v>0</v>
      </c>
    </row>
    <row r="305" spans="1:3">
      <c r="A305" s="27">
        <v>304</v>
      </c>
      <c r="B305" s="27">
        <f>HLOOKUP(A305,ncnames,2,FALSE)</f>
        <v>0</v>
      </c>
      <c r="C305" s="27">
        <f>HLOOKUP(A305,calcnames, 2, FALSE)</f>
        <v>0</v>
      </c>
    </row>
    <row r="306" spans="1:3">
      <c r="A306" s="27">
        <v>305</v>
      </c>
      <c r="B306" s="27">
        <f>HLOOKUP(A306,ncnames,2,FALSE)</f>
        <v>0</v>
      </c>
      <c r="C306" s="27">
        <f>HLOOKUP(A306,calcnames, 2, FALSE)</f>
        <v>0</v>
      </c>
    </row>
    <row r="307" spans="1:3">
      <c r="A307" s="27">
        <v>306</v>
      </c>
      <c r="B307" s="27">
        <f>HLOOKUP(A307,ncnames,2,FALSE)</f>
        <v>0</v>
      </c>
      <c r="C307" s="27">
        <f>HLOOKUP(A307,calcnames, 2, FALSE)</f>
        <v>0</v>
      </c>
    </row>
    <row r="308" spans="1:3">
      <c r="A308" s="27">
        <v>307</v>
      </c>
      <c r="B308" s="27">
        <f>HLOOKUP(A308,ncnames,2,FALSE)</f>
        <v>0</v>
      </c>
      <c r="C308" s="27">
        <f>HLOOKUP(A308,calcnames, 2, FALSE)</f>
        <v>0</v>
      </c>
    </row>
    <row r="309" spans="1:3">
      <c r="A309" s="27">
        <v>308</v>
      </c>
      <c r="B309" s="27">
        <f>HLOOKUP(A309,ncnames,2,FALSE)</f>
        <v>0</v>
      </c>
      <c r="C309" s="27">
        <f>HLOOKUP(A309,calcnames, 2, FALSE)</f>
        <v>0</v>
      </c>
    </row>
    <row r="310" spans="1:3">
      <c r="A310" s="27">
        <v>309</v>
      </c>
      <c r="B310" s="27">
        <f>HLOOKUP(A310,ncnames,2,FALSE)</f>
        <v>0</v>
      </c>
      <c r="C310" s="27">
        <f>HLOOKUP(A310,calcnames, 2, FALSE)</f>
        <v>0</v>
      </c>
    </row>
    <row r="311" spans="1:3">
      <c r="A311" s="27">
        <v>310</v>
      </c>
      <c r="B311" s="27">
        <f>HLOOKUP(A311,ncnames,2,FALSE)</f>
        <v>0</v>
      </c>
      <c r="C311" s="27">
        <f>HLOOKUP(A311,calcnames, 2, FALSE)</f>
        <v>0</v>
      </c>
    </row>
    <row r="312" spans="1:3">
      <c r="A312" s="27">
        <v>311</v>
      </c>
      <c r="B312" s="27">
        <f>HLOOKUP(A312,ncnames,2,FALSE)</f>
        <v>0</v>
      </c>
      <c r="C312" s="27">
        <f>HLOOKUP(A312,calcnames, 2, FALSE)</f>
        <v>0</v>
      </c>
    </row>
    <row r="313" spans="1:3">
      <c r="A313" s="27">
        <v>312</v>
      </c>
      <c r="B313" s="27">
        <f>HLOOKUP(A313,ncnames,2,FALSE)</f>
        <v>0</v>
      </c>
      <c r="C313" s="27">
        <f>HLOOKUP(A313,calcnames, 2, FALSE)</f>
        <v>0</v>
      </c>
    </row>
    <row r="314" spans="1:3">
      <c r="A314" s="27">
        <v>313</v>
      </c>
      <c r="B314" s="27">
        <f>HLOOKUP(A314,ncnames,2,FALSE)</f>
        <v>0</v>
      </c>
      <c r="C314" s="27">
        <f>HLOOKUP(A314,calcnames, 2, FALSE)</f>
        <v>0</v>
      </c>
    </row>
    <row r="315" spans="1:3">
      <c r="A315" s="27">
        <v>314</v>
      </c>
      <c r="B315" s="27">
        <f>HLOOKUP(A315,ncnames,2,FALSE)</f>
        <v>0</v>
      </c>
      <c r="C315" s="27">
        <f>HLOOKUP(A315,calcnames, 2, FALSE)</f>
        <v>0</v>
      </c>
    </row>
    <row r="316" spans="1:3">
      <c r="A316" s="27">
        <v>315</v>
      </c>
      <c r="B316" s="27">
        <f>HLOOKUP(A316,ncnames,2,FALSE)</f>
        <v>0</v>
      </c>
      <c r="C316" s="27">
        <f>HLOOKUP(A316,calcnames, 2, FALSE)</f>
        <v>0</v>
      </c>
    </row>
    <row r="317" spans="1:3">
      <c r="A317" s="27">
        <v>316</v>
      </c>
      <c r="B317" s="27">
        <f>HLOOKUP(A317,ncnames,2,FALSE)</f>
        <v>0</v>
      </c>
      <c r="C317" s="27">
        <f>HLOOKUP(A317,calcnames, 2, FALSE)</f>
        <v>0</v>
      </c>
    </row>
    <row r="318" spans="1:3">
      <c r="A318" s="27">
        <v>317</v>
      </c>
      <c r="B318" s="27">
        <f>HLOOKUP(A318,ncnames,2,FALSE)</f>
        <v>0</v>
      </c>
      <c r="C318" s="27">
        <f>HLOOKUP(A318,calcnames, 2, FALSE)</f>
        <v>0</v>
      </c>
    </row>
    <row r="319" spans="1:3">
      <c r="A319" s="27">
        <v>318</v>
      </c>
      <c r="B319" s="27">
        <f>HLOOKUP(A319,ncnames,2,FALSE)</f>
        <v>0</v>
      </c>
      <c r="C319" s="27">
        <f>HLOOKUP(A319,calcnames, 2, FALSE)</f>
        <v>0</v>
      </c>
    </row>
    <row r="320" spans="1:3">
      <c r="A320" s="27">
        <v>319</v>
      </c>
      <c r="B320" s="27">
        <f>HLOOKUP(A320,ncnames,2,FALSE)</f>
        <v>0</v>
      </c>
      <c r="C320" s="27">
        <f>HLOOKUP(A320,calcnames, 2, FALSE)</f>
        <v>0</v>
      </c>
    </row>
    <row r="321" spans="1:3">
      <c r="A321" s="27">
        <v>320</v>
      </c>
      <c r="B321" s="27">
        <f>HLOOKUP(A321,ncnames,2,FALSE)</f>
        <v>0</v>
      </c>
      <c r="C321" s="27">
        <f>HLOOKUP(A321,calcnames, 2, FALSE)</f>
        <v>0</v>
      </c>
    </row>
    <row r="322" spans="1:3">
      <c r="A322" s="27">
        <v>321</v>
      </c>
      <c r="B322" s="27">
        <f>HLOOKUP(A322,ncnames,2,FALSE)</f>
        <v>0</v>
      </c>
      <c r="C322" s="27">
        <f>HLOOKUP(A322,calcnames, 2, FALSE)</f>
        <v>0</v>
      </c>
    </row>
    <row r="323" spans="1:3">
      <c r="A323" s="27">
        <v>322</v>
      </c>
      <c r="B323" s="27">
        <f>HLOOKUP(A323,ncnames,2,FALSE)</f>
        <v>0</v>
      </c>
      <c r="C323" s="27">
        <f>HLOOKUP(A323,calcnames, 2, FALSE)</f>
        <v>0</v>
      </c>
    </row>
    <row r="324" spans="1:3">
      <c r="A324" s="27">
        <v>323</v>
      </c>
      <c r="B324" s="27">
        <f>HLOOKUP(A324,ncnames,2,FALSE)</f>
        <v>0</v>
      </c>
      <c r="C324" s="27">
        <f>HLOOKUP(A324,calcnames, 2, FALSE)</f>
        <v>0</v>
      </c>
    </row>
    <row r="325" spans="1:3">
      <c r="A325" s="27">
        <v>324</v>
      </c>
      <c r="B325" s="27">
        <f>HLOOKUP(A325,ncnames,2,FALSE)</f>
        <v>0</v>
      </c>
      <c r="C325" s="27">
        <f>HLOOKUP(A325,calcnames, 2, FALSE)</f>
        <v>0</v>
      </c>
    </row>
    <row r="326" spans="1:3">
      <c r="A326" s="27">
        <v>325</v>
      </c>
      <c r="B326" s="27">
        <f>HLOOKUP(A326,ncnames,2,FALSE)</f>
        <v>0</v>
      </c>
      <c r="C326" s="27">
        <f>HLOOKUP(A326,calcnames, 2, FALSE)</f>
        <v>0</v>
      </c>
    </row>
    <row r="327" spans="1:3">
      <c r="A327" s="27">
        <v>326</v>
      </c>
      <c r="B327" s="27">
        <f>HLOOKUP(A327,ncnames,2,FALSE)</f>
        <v>0</v>
      </c>
      <c r="C327" s="27">
        <f>HLOOKUP(A327,calcnames, 2, FALSE)</f>
        <v>0</v>
      </c>
    </row>
    <row r="328" spans="1:3">
      <c r="A328" s="27">
        <v>327</v>
      </c>
      <c r="B328" s="27">
        <f>HLOOKUP(A328,ncnames,2,FALSE)</f>
        <v>0</v>
      </c>
      <c r="C328" s="27">
        <f>HLOOKUP(A328,calcnames, 2, FALSE)</f>
        <v>0</v>
      </c>
    </row>
    <row r="329" spans="1:3">
      <c r="A329" s="27">
        <v>328</v>
      </c>
      <c r="B329" s="27">
        <f>HLOOKUP(A329,ncnames,2,FALSE)</f>
        <v>0</v>
      </c>
      <c r="C329" s="27">
        <f>HLOOKUP(A329,calcnames, 2, FALSE)</f>
        <v>0</v>
      </c>
    </row>
    <row r="330" spans="1:3">
      <c r="A330" s="27">
        <v>329</v>
      </c>
      <c r="B330" s="27">
        <f>HLOOKUP(A330,ncnames,2,FALSE)</f>
        <v>0</v>
      </c>
      <c r="C330" s="27">
        <f>HLOOKUP(A330,calcnames, 2, FALSE)</f>
        <v>0</v>
      </c>
    </row>
    <row r="331" spans="1:3">
      <c r="A331" s="27">
        <v>330</v>
      </c>
      <c r="B331" s="27">
        <f>HLOOKUP(A331,ncnames,2,FALSE)</f>
        <v>0</v>
      </c>
      <c r="C331" s="27">
        <f>HLOOKUP(A331,calcnames, 2, FALSE)</f>
        <v>0</v>
      </c>
    </row>
    <row r="332" spans="1:3">
      <c r="A332" s="27">
        <v>331</v>
      </c>
      <c r="B332" s="27">
        <f>HLOOKUP(A332,ncnames,2,FALSE)</f>
        <v>0</v>
      </c>
      <c r="C332" s="27">
        <f>HLOOKUP(A332,calcnames, 2, FALSE)</f>
        <v>0</v>
      </c>
    </row>
    <row r="333" spans="1:3">
      <c r="A333" s="27">
        <v>332</v>
      </c>
      <c r="B333" s="27">
        <f>HLOOKUP(A333,ncnames,2,FALSE)</f>
        <v>0</v>
      </c>
      <c r="C333" s="27">
        <f>HLOOKUP(A333,calcnames, 2, FALSE)</f>
        <v>0</v>
      </c>
    </row>
    <row r="334" spans="1:3">
      <c r="A334" s="27">
        <v>333</v>
      </c>
      <c r="B334" s="27">
        <f>HLOOKUP(A334,ncnames,2,FALSE)</f>
        <v>0</v>
      </c>
      <c r="C334" s="27">
        <f>HLOOKUP(A334,calcnames, 2, FALSE)</f>
        <v>0</v>
      </c>
    </row>
    <row r="335" spans="1:3">
      <c r="A335" s="27">
        <v>334</v>
      </c>
      <c r="B335" s="27">
        <f>HLOOKUP(A335,ncnames,2,FALSE)</f>
        <v>0</v>
      </c>
      <c r="C335" s="27">
        <f>HLOOKUP(A335,calcnames, 2, FALSE)</f>
        <v>0</v>
      </c>
    </row>
    <row r="336" spans="1:3">
      <c r="A336" s="27">
        <v>335</v>
      </c>
      <c r="B336" s="27">
        <f>HLOOKUP(A336,ncnames,2,FALSE)</f>
        <v>0</v>
      </c>
      <c r="C336" s="27">
        <f>HLOOKUP(A336,calcnames, 2, FALSE)</f>
        <v>0</v>
      </c>
    </row>
    <row r="337" spans="1:3">
      <c r="A337" s="27">
        <v>336</v>
      </c>
      <c r="B337" s="27">
        <f>HLOOKUP(A337,ncnames,2,FALSE)</f>
        <v>0</v>
      </c>
      <c r="C337" s="27">
        <f>HLOOKUP(A337,calcnames, 2, FALSE)</f>
        <v>0</v>
      </c>
    </row>
    <row r="338" spans="1:3">
      <c r="A338" s="27">
        <v>337</v>
      </c>
      <c r="B338" s="27">
        <f>HLOOKUP(A338,ncnames,2,FALSE)</f>
        <v>0</v>
      </c>
      <c r="C338" s="27">
        <f>HLOOKUP(A338,calcnames, 2, FALSE)</f>
        <v>0</v>
      </c>
    </row>
    <row r="339" spans="1:3">
      <c r="A339" s="27">
        <v>338</v>
      </c>
      <c r="B339" s="27">
        <f>HLOOKUP(A339,ncnames,2,FALSE)</f>
        <v>0</v>
      </c>
      <c r="C339" s="27">
        <f>HLOOKUP(A339,calcnames, 2, FALSE)</f>
        <v>0</v>
      </c>
    </row>
    <row r="340" spans="1:3">
      <c r="A340" s="27">
        <v>339</v>
      </c>
      <c r="B340" s="27">
        <f>HLOOKUP(A340,ncnames,2,FALSE)</f>
        <v>0</v>
      </c>
      <c r="C340" s="27">
        <f>HLOOKUP(A340,calcnames, 2, FALSE)</f>
        <v>0</v>
      </c>
    </row>
    <row r="341" spans="1:3">
      <c r="A341" s="27">
        <v>340</v>
      </c>
      <c r="B341" s="27">
        <f>HLOOKUP(A341,ncnames,2,FALSE)</f>
        <v>0</v>
      </c>
      <c r="C341" s="27">
        <f>HLOOKUP(A341,calcnames, 2, FALSE)</f>
        <v>0</v>
      </c>
    </row>
    <row r="342" spans="1:3">
      <c r="A342" s="27">
        <v>341</v>
      </c>
      <c r="B342" s="27">
        <f>HLOOKUP(A342,ncnames,2,FALSE)</f>
        <v>0</v>
      </c>
      <c r="C342" s="27">
        <f>HLOOKUP(A342,calcnames, 2, FALSE)</f>
        <v>0</v>
      </c>
    </row>
    <row r="343" spans="1:3">
      <c r="A343" s="27">
        <v>342</v>
      </c>
      <c r="B343" s="27">
        <f>HLOOKUP(A343,ncnames,2,FALSE)</f>
        <v>0</v>
      </c>
      <c r="C343" s="27">
        <f>HLOOKUP(A343,calcnames, 2, FALSE)</f>
        <v>0</v>
      </c>
    </row>
    <row r="344" spans="1:3">
      <c r="A344" s="27">
        <v>343</v>
      </c>
      <c r="B344" s="27">
        <f>HLOOKUP(A344,ncnames,2,FALSE)</f>
        <v>0</v>
      </c>
      <c r="C344" s="27">
        <f>HLOOKUP(A344,calcnames, 2, FALSE)</f>
        <v>0</v>
      </c>
    </row>
    <row r="345" spans="1:3">
      <c r="A345" s="27">
        <v>344</v>
      </c>
      <c r="B345" s="27">
        <f>HLOOKUP(A345,ncnames,2,FALSE)</f>
        <v>0</v>
      </c>
      <c r="C345" s="27">
        <f>HLOOKUP(A345,calcnames, 2, FALSE)</f>
        <v>0</v>
      </c>
    </row>
    <row r="346" spans="1:3">
      <c r="A346" s="27">
        <v>345</v>
      </c>
      <c r="B346" s="27">
        <f>HLOOKUP(A346,ncnames,2,FALSE)</f>
        <v>0</v>
      </c>
      <c r="C346" s="27">
        <f>HLOOKUP(A346,calcnames, 2, FALSE)</f>
        <v>0</v>
      </c>
    </row>
    <row r="347" spans="1:3">
      <c r="A347" s="27">
        <v>346</v>
      </c>
      <c r="B347" s="27">
        <f>HLOOKUP(A347,ncnames,2,FALSE)</f>
        <v>0</v>
      </c>
      <c r="C347" s="27">
        <f>HLOOKUP(A347,calcnames, 2, FALSE)</f>
        <v>0</v>
      </c>
    </row>
    <row r="348" spans="1:3">
      <c r="A348" s="27">
        <v>347</v>
      </c>
      <c r="B348" s="27">
        <f>HLOOKUP(A348,ncnames,2,FALSE)</f>
        <v>0</v>
      </c>
      <c r="C348" s="27">
        <f>HLOOKUP(A348,calcnames, 2, FALSE)</f>
        <v>0</v>
      </c>
    </row>
    <row r="349" spans="1:3">
      <c r="A349" s="27">
        <v>348</v>
      </c>
      <c r="B349" s="27">
        <f>HLOOKUP(A349,ncnames,2,FALSE)</f>
        <v>0</v>
      </c>
      <c r="C349" s="27">
        <f>HLOOKUP(A349,calcnames, 2, FALSE)</f>
        <v>0</v>
      </c>
    </row>
    <row r="350" spans="1:3">
      <c r="A350" s="27">
        <v>349</v>
      </c>
      <c r="B350" s="27">
        <f>HLOOKUP(A350,ncnames,2,FALSE)</f>
        <v>0</v>
      </c>
      <c r="C350" s="27">
        <f>HLOOKUP(A350,calcnames, 2, FALSE)</f>
        <v>0</v>
      </c>
    </row>
    <row r="351" spans="1:3">
      <c r="A351" s="27">
        <v>350</v>
      </c>
      <c r="B351" s="27">
        <f>HLOOKUP(A351,ncnames,2,FALSE)</f>
        <v>0</v>
      </c>
      <c r="C351" s="27">
        <f>HLOOKUP(A351,calcnames, 2, FALSE)</f>
        <v>0</v>
      </c>
    </row>
    <row r="352" spans="1:3">
      <c r="A352" s="27">
        <v>351</v>
      </c>
      <c r="B352" s="27">
        <f>HLOOKUP(A352,ncnames,2,FALSE)</f>
        <v>0</v>
      </c>
      <c r="C352" s="27">
        <f>HLOOKUP(A352,calcnames, 2, FALSE)</f>
        <v>0</v>
      </c>
    </row>
    <row r="353" spans="1:3">
      <c r="A353" s="27">
        <v>352</v>
      </c>
      <c r="B353" s="27">
        <f>HLOOKUP(A353,ncnames,2,FALSE)</f>
        <v>0</v>
      </c>
      <c r="C353" s="27">
        <f>HLOOKUP(A353,calcnames, 2, FALSE)</f>
        <v>0</v>
      </c>
    </row>
    <row r="354" spans="1:3">
      <c r="A354" s="27">
        <v>353</v>
      </c>
      <c r="B354" s="27">
        <f>HLOOKUP(A354,ncnames,2,FALSE)</f>
        <v>0</v>
      </c>
      <c r="C354" s="27">
        <f>HLOOKUP(A354,calcnames, 2, FALSE)</f>
        <v>0</v>
      </c>
    </row>
    <row r="355" spans="1:3">
      <c r="A355" s="27">
        <v>354</v>
      </c>
      <c r="B355" s="27">
        <f>HLOOKUP(A355,ncnames,2,FALSE)</f>
        <v>0</v>
      </c>
      <c r="C355" s="27">
        <f>HLOOKUP(A355,calcnames, 2, FALSE)</f>
        <v>0</v>
      </c>
    </row>
    <row r="356" spans="1:3">
      <c r="A356" s="27">
        <v>355</v>
      </c>
      <c r="B356" s="27">
        <f>HLOOKUP(A356,ncnames,2,FALSE)</f>
        <v>0</v>
      </c>
      <c r="C356" s="27">
        <f>HLOOKUP(A356,calcnames, 2, FALSE)</f>
        <v>0</v>
      </c>
    </row>
    <row r="357" spans="1:3">
      <c r="A357" s="27">
        <v>356</v>
      </c>
      <c r="B357" s="27">
        <f>HLOOKUP(A357,ncnames,2,FALSE)</f>
        <v>0</v>
      </c>
      <c r="C357" s="27">
        <f>HLOOKUP(A357,calcnames, 2, FALSE)</f>
        <v>0</v>
      </c>
    </row>
    <row r="358" spans="1:3">
      <c r="A358" s="27">
        <v>357</v>
      </c>
      <c r="B358" s="27">
        <f>HLOOKUP(A358,ncnames,2,FALSE)</f>
        <v>0</v>
      </c>
      <c r="C358" s="27">
        <f>HLOOKUP(A358,calcnames, 2, FALSE)</f>
        <v>0</v>
      </c>
    </row>
    <row r="359" spans="1:3">
      <c r="A359" s="27">
        <v>358</v>
      </c>
      <c r="B359" s="27">
        <f>HLOOKUP(A359,ncnames,2,FALSE)</f>
        <v>0</v>
      </c>
      <c r="C359" s="27">
        <f>HLOOKUP(A359,calcnames, 2, FALSE)</f>
        <v>0</v>
      </c>
    </row>
    <row r="360" spans="1:3">
      <c r="A360" s="27">
        <v>359</v>
      </c>
      <c r="B360" s="27">
        <f>HLOOKUP(A360,ncnames,2,FALSE)</f>
        <v>0</v>
      </c>
      <c r="C360" s="27">
        <f>HLOOKUP(A360,calcnames, 2, FALSE)</f>
        <v>0</v>
      </c>
    </row>
    <row r="361" spans="1:3">
      <c r="A361" s="27">
        <v>360</v>
      </c>
      <c r="B361" s="27">
        <f>HLOOKUP(A361,ncnames,2,FALSE)</f>
        <v>0</v>
      </c>
      <c r="C361" s="27">
        <f>HLOOKUP(A361,calcnames, 2, FALSE)</f>
        <v>0</v>
      </c>
    </row>
    <row r="362" spans="1:3">
      <c r="A362" s="27">
        <v>361</v>
      </c>
      <c r="B362" s="27">
        <f>HLOOKUP(A362,ncnames,2,FALSE)</f>
        <v>0</v>
      </c>
      <c r="C362" s="27">
        <f>HLOOKUP(A362,calcnames, 2, FALSE)</f>
        <v>0</v>
      </c>
    </row>
    <row r="363" spans="1:3">
      <c r="A363" s="27">
        <v>362</v>
      </c>
      <c r="B363" s="27">
        <f>HLOOKUP(A363,ncnames,2,FALSE)</f>
        <v>0</v>
      </c>
      <c r="C363" s="27">
        <f>HLOOKUP(A363,calcnames, 2, FALSE)</f>
        <v>0</v>
      </c>
    </row>
    <row r="364" spans="1:3">
      <c r="A364" s="27">
        <v>363</v>
      </c>
      <c r="B364" s="27">
        <f>HLOOKUP(A364,ncnames,2,FALSE)</f>
        <v>0</v>
      </c>
      <c r="C364" s="27">
        <f>HLOOKUP(A364,calcnames, 2, FALSE)</f>
        <v>0</v>
      </c>
    </row>
    <row r="365" spans="1:3">
      <c r="A365" s="27">
        <v>364</v>
      </c>
      <c r="B365" s="27">
        <f>HLOOKUP(A365,ncnames,2,FALSE)</f>
        <v>0</v>
      </c>
      <c r="C365" s="27">
        <f>HLOOKUP(A365,calcnames, 2, FALSE)</f>
        <v>0</v>
      </c>
    </row>
    <row r="366" spans="1:3">
      <c r="A366" s="27">
        <v>365</v>
      </c>
      <c r="B366" s="27">
        <f>HLOOKUP(A366,ncnames,2,FALSE)</f>
        <v>0</v>
      </c>
      <c r="C366" s="27">
        <f>HLOOKUP(A366,calcnames, 2, FALSE)</f>
        <v>0</v>
      </c>
    </row>
    <row r="367" spans="1:3">
      <c r="A367" s="27">
        <v>366</v>
      </c>
      <c r="B367" s="27">
        <f>HLOOKUP(A367,ncnames,2,FALSE)</f>
        <v>0</v>
      </c>
      <c r="C367" s="27">
        <f>HLOOKUP(A367,calcnames, 2, FALSE)</f>
        <v>0</v>
      </c>
    </row>
    <row r="368" spans="1:3">
      <c r="A368" s="27">
        <v>367</v>
      </c>
      <c r="B368" s="27">
        <f>HLOOKUP(A368,ncnames,2,FALSE)</f>
        <v>0</v>
      </c>
      <c r="C368" s="27">
        <f>HLOOKUP(A368,calcnames, 2, FALSE)</f>
        <v>0</v>
      </c>
    </row>
    <row r="369" spans="1:3">
      <c r="A369" s="27">
        <v>368</v>
      </c>
      <c r="B369" s="27">
        <f>HLOOKUP(A369,ncnames,2,FALSE)</f>
        <v>0</v>
      </c>
      <c r="C369" s="27">
        <f>HLOOKUP(A369,calcnames, 2, FALSE)</f>
        <v>0</v>
      </c>
    </row>
    <row r="370" spans="1:3">
      <c r="A370" s="27">
        <v>369</v>
      </c>
      <c r="B370" s="27">
        <f>HLOOKUP(A370,ncnames,2,FALSE)</f>
        <v>0</v>
      </c>
      <c r="C370" s="27">
        <f>HLOOKUP(A370,calcnames, 2, FALSE)</f>
        <v>0</v>
      </c>
    </row>
    <row r="371" spans="1:3">
      <c r="A371" s="27">
        <v>370</v>
      </c>
      <c r="B371" s="27">
        <f>HLOOKUP(A371,ncnames,2,FALSE)</f>
        <v>0</v>
      </c>
      <c r="C371" s="27">
        <f>HLOOKUP(A371,calcnames, 2, FALSE)</f>
        <v>0</v>
      </c>
    </row>
    <row r="372" spans="1:3">
      <c r="A372" s="27">
        <v>371</v>
      </c>
      <c r="B372" s="27">
        <f>HLOOKUP(A372,ncnames,2,FALSE)</f>
        <v>0</v>
      </c>
      <c r="C372" s="27">
        <f>HLOOKUP(A372,calcnames, 2, FALSE)</f>
        <v>0</v>
      </c>
    </row>
    <row r="373" spans="1:3">
      <c r="A373" s="27">
        <v>372</v>
      </c>
      <c r="B373" s="27">
        <f>HLOOKUP(A373,ncnames,2,FALSE)</f>
        <v>0</v>
      </c>
      <c r="C373" s="27">
        <f>HLOOKUP(A373,calcnames, 2, FALSE)</f>
        <v>0</v>
      </c>
    </row>
    <row r="374" spans="1:3">
      <c r="A374" s="27">
        <v>373</v>
      </c>
      <c r="B374" s="27">
        <f>HLOOKUP(A374,ncnames,2,FALSE)</f>
        <v>0</v>
      </c>
      <c r="C374" s="27">
        <f>HLOOKUP(A374,calcnames, 2, FALSE)</f>
        <v>0</v>
      </c>
    </row>
    <row r="375" spans="1:3">
      <c r="A375" s="27">
        <v>374</v>
      </c>
      <c r="B375" s="27">
        <f>HLOOKUP(A375,ncnames,2,FALSE)</f>
        <v>0</v>
      </c>
      <c r="C375" s="27">
        <f>HLOOKUP(A375,calcnames, 2, FALSE)</f>
        <v>0</v>
      </c>
    </row>
    <row r="376" spans="1:3">
      <c r="A376" s="27">
        <v>375</v>
      </c>
      <c r="B376" s="27">
        <f>HLOOKUP(A376,ncnames,2,FALSE)</f>
        <v>0</v>
      </c>
      <c r="C376" s="27">
        <f>HLOOKUP(A376,calcnames, 2, FALSE)</f>
        <v>0</v>
      </c>
    </row>
    <row r="377" spans="1:3">
      <c r="A377" s="27">
        <v>376</v>
      </c>
      <c r="B377" s="27">
        <f>HLOOKUP(A377,ncnames,2,FALSE)</f>
        <v>0</v>
      </c>
      <c r="C377" s="27">
        <f>HLOOKUP(A377,calcnames, 2, FALSE)</f>
        <v>0</v>
      </c>
    </row>
    <row r="378" spans="1:3">
      <c r="A378" s="27">
        <v>377</v>
      </c>
      <c r="B378" s="27">
        <f>HLOOKUP(A378,ncnames,2,FALSE)</f>
        <v>0</v>
      </c>
      <c r="C378" s="27">
        <f>HLOOKUP(A378,calcnames, 2, FALSE)</f>
        <v>0</v>
      </c>
    </row>
    <row r="379" spans="1:3">
      <c r="A379" s="27">
        <v>378</v>
      </c>
      <c r="B379" s="27">
        <f>HLOOKUP(A379,ncnames,2,FALSE)</f>
        <v>0</v>
      </c>
      <c r="C379" s="27">
        <f>HLOOKUP(A379,calcnames, 2, FALSE)</f>
        <v>0</v>
      </c>
    </row>
    <row r="380" spans="1:3">
      <c r="A380" s="27">
        <v>379</v>
      </c>
      <c r="B380" s="27">
        <f>HLOOKUP(A380,ncnames,2,FALSE)</f>
        <v>0</v>
      </c>
      <c r="C380" s="27">
        <f>HLOOKUP(A380,calcnames, 2, FALSE)</f>
        <v>0</v>
      </c>
    </row>
    <row r="381" spans="1:3">
      <c r="A381" s="27">
        <v>380</v>
      </c>
      <c r="B381" s="27">
        <f>HLOOKUP(A381,ncnames,2,FALSE)</f>
        <v>0</v>
      </c>
      <c r="C381" s="27">
        <f>HLOOKUP(A381,calcnames, 2, FALSE)</f>
        <v>0</v>
      </c>
    </row>
    <row r="382" spans="1:3">
      <c r="A382" s="27">
        <v>381</v>
      </c>
      <c r="B382" s="27">
        <f>HLOOKUP(A382,ncnames,2,FALSE)</f>
        <v>0</v>
      </c>
      <c r="C382" s="27">
        <f>HLOOKUP(A382,calcnames, 2, FALSE)</f>
        <v>0</v>
      </c>
    </row>
    <row r="383" spans="1:3">
      <c r="A383" s="27">
        <v>382</v>
      </c>
      <c r="B383" s="27">
        <f>HLOOKUP(A383,ncnames,2,FALSE)</f>
        <v>0</v>
      </c>
      <c r="C383" s="27">
        <f>HLOOKUP(A383,calcnames, 2, FALSE)</f>
        <v>0</v>
      </c>
    </row>
    <row r="384" spans="1:3">
      <c r="A384" s="27">
        <v>383</v>
      </c>
      <c r="B384" s="27">
        <f>HLOOKUP(A384,ncnames,2,FALSE)</f>
        <v>0</v>
      </c>
      <c r="C384" s="27">
        <f>HLOOKUP(A384,calcnames, 2, FALSE)</f>
        <v>0</v>
      </c>
    </row>
    <row r="385" spans="1:3">
      <c r="A385" s="27">
        <v>384</v>
      </c>
      <c r="B385" s="27">
        <f>HLOOKUP(A385,ncnames,2,FALSE)</f>
        <v>0</v>
      </c>
      <c r="C385" s="27">
        <f>HLOOKUP(A385,calcnames, 2, FALSE)</f>
        <v>0</v>
      </c>
    </row>
    <row r="386" spans="1:3">
      <c r="A386" s="27">
        <v>385</v>
      </c>
      <c r="B386" s="27">
        <f>HLOOKUP(A386,ncnames,2,FALSE)</f>
        <v>0</v>
      </c>
      <c r="C386" s="27">
        <f>HLOOKUP(A386,calcnames, 2, FALSE)</f>
        <v>0</v>
      </c>
    </row>
    <row r="387" spans="1:3">
      <c r="A387" s="27">
        <v>386</v>
      </c>
      <c r="B387" s="27">
        <f>HLOOKUP(A387,ncnames,2,FALSE)</f>
        <v>0</v>
      </c>
      <c r="C387" s="27">
        <f>HLOOKUP(A387,calcnames, 2, FALSE)</f>
        <v>0</v>
      </c>
    </row>
    <row r="388" spans="1:3">
      <c r="A388" s="27">
        <v>387</v>
      </c>
      <c r="B388" s="27">
        <f>HLOOKUP(A388,ncnames,2,FALSE)</f>
        <v>0</v>
      </c>
      <c r="C388" s="27">
        <f>HLOOKUP(A388,calcnames, 2, FALSE)</f>
        <v>0</v>
      </c>
    </row>
    <row r="389" spans="1:3">
      <c r="A389" s="27">
        <v>388</v>
      </c>
      <c r="B389" s="27">
        <f>HLOOKUP(A389,ncnames,2,FALSE)</f>
        <v>0</v>
      </c>
      <c r="C389" s="27">
        <f>HLOOKUP(A389,calcnames, 2, FALSE)</f>
        <v>0</v>
      </c>
    </row>
    <row r="390" spans="1:3">
      <c r="A390" s="27">
        <v>389</v>
      </c>
      <c r="B390" s="27">
        <f>HLOOKUP(A390,ncnames,2,FALSE)</f>
        <v>0</v>
      </c>
      <c r="C390" s="27">
        <f>HLOOKUP(A390,calcnames, 2, FALSE)</f>
        <v>0</v>
      </c>
    </row>
    <row r="391" spans="1:3">
      <c r="A391" s="27">
        <v>390</v>
      </c>
      <c r="B391" s="27">
        <f>HLOOKUP(A391,ncnames,2,FALSE)</f>
        <v>0</v>
      </c>
      <c r="C391" s="27">
        <f>HLOOKUP(A391,calcnames, 2, FALSE)</f>
        <v>0</v>
      </c>
    </row>
    <row r="392" spans="1:3">
      <c r="A392" s="27">
        <v>391</v>
      </c>
      <c r="B392" s="27">
        <f>HLOOKUP(A392,ncnames,2,FALSE)</f>
        <v>0</v>
      </c>
      <c r="C392" s="27">
        <f>HLOOKUP(A392,calcnames, 2, FALSE)</f>
        <v>0</v>
      </c>
    </row>
    <row r="393" spans="1:3">
      <c r="A393" s="27">
        <v>392</v>
      </c>
      <c r="B393" s="27">
        <f>HLOOKUP(A393,ncnames,2,FALSE)</f>
        <v>0</v>
      </c>
      <c r="C393" s="27">
        <f>HLOOKUP(A393,calcnames, 2, FALSE)</f>
        <v>0</v>
      </c>
    </row>
    <row r="394" spans="1:3">
      <c r="A394" s="27">
        <v>393</v>
      </c>
      <c r="B394" s="27">
        <f>HLOOKUP(A394,ncnames,2,FALSE)</f>
        <v>0</v>
      </c>
      <c r="C394" s="27">
        <f>HLOOKUP(A394,calcnames, 2, FALSE)</f>
        <v>0</v>
      </c>
    </row>
    <row r="395" spans="1:3">
      <c r="A395" s="27">
        <v>394</v>
      </c>
      <c r="B395" s="27">
        <f>HLOOKUP(A395,ncnames,2,FALSE)</f>
        <v>0</v>
      </c>
      <c r="C395" s="27">
        <f>HLOOKUP(A395,calcnames, 2, FALSE)</f>
        <v>0</v>
      </c>
    </row>
    <row r="396" spans="1:3">
      <c r="A396" s="27">
        <v>395</v>
      </c>
      <c r="B396" s="27">
        <f>HLOOKUP(A396,ncnames,2,FALSE)</f>
        <v>0</v>
      </c>
      <c r="C396" s="27">
        <f>HLOOKUP(A396,calcnames, 2, FALSE)</f>
        <v>0</v>
      </c>
    </row>
    <row r="397" spans="1:3">
      <c r="A397" s="27">
        <v>396</v>
      </c>
      <c r="B397" s="27">
        <f>HLOOKUP(A397,ncnames,2,FALSE)</f>
        <v>0</v>
      </c>
      <c r="C397" s="27">
        <f>HLOOKUP(A397,calcnames, 2, FALSE)</f>
        <v>0</v>
      </c>
    </row>
    <row r="398" spans="1:3">
      <c r="A398" s="27">
        <v>397</v>
      </c>
      <c r="B398" s="27">
        <f>HLOOKUP(A398,ncnames,2,FALSE)</f>
        <v>0</v>
      </c>
      <c r="C398" s="27">
        <f>HLOOKUP(A398,calcnames, 2, FALSE)</f>
        <v>0</v>
      </c>
    </row>
    <row r="399" spans="1:3">
      <c r="A399" s="27">
        <v>398</v>
      </c>
      <c r="B399" s="27">
        <f>HLOOKUP(A399,ncnames,2,FALSE)</f>
        <v>0</v>
      </c>
      <c r="C399" s="27">
        <f>HLOOKUP(A399,calcnames, 2, FALSE)</f>
        <v>0</v>
      </c>
    </row>
    <row r="400" spans="1:3">
      <c r="A400" s="27">
        <v>399</v>
      </c>
      <c r="B400" s="27">
        <f>HLOOKUP(A400,ncnames,2,FALSE)</f>
        <v>0</v>
      </c>
      <c r="C400" s="27">
        <f>HLOOKUP(A400,calcnames, 2, FALSE)</f>
        <v>0</v>
      </c>
    </row>
    <row r="401" spans="1:3">
      <c r="A401" s="27">
        <v>400</v>
      </c>
      <c r="B401" s="27">
        <f>HLOOKUP(A401,ncnames,2,FALSE)</f>
        <v>0</v>
      </c>
      <c r="C401" s="27">
        <f>HLOOKUP(A401,calcnames, 2, FALSE)</f>
        <v>0</v>
      </c>
    </row>
    <row r="402" spans="1:3">
      <c r="A402" s="27">
        <v>401</v>
      </c>
      <c r="B402" s="27">
        <f>HLOOKUP(A402,ncnames,2,FALSE)</f>
        <v>0</v>
      </c>
      <c r="C402" s="27">
        <f>HLOOKUP(A402,calcnames, 2, FALSE)</f>
        <v>0</v>
      </c>
    </row>
    <row r="403" spans="1:3">
      <c r="A403" s="27">
        <v>402</v>
      </c>
      <c r="B403" s="27">
        <f>HLOOKUP(A403,ncnames,2,FALSE)</f>
        <v>0</v>
      </c>
      <c r="C403" s="27">
        <f>HLOOKUP(A403,calcnames, 2, FALSE)</f>
        <v>0</v>
      </c>
    </row>
    <row r="404" spans="1:3">
      <c r="A404" s="27">
        <v>403</v>
      </c>
      <c r="B404" s="27">
        <f>HLOOKUP(A404,ncnames,2,FALSE)</f>
        <v>0</v>
      </c>
      <c r="C404" s="27">
        <f>HLOOKUP(A404,calcnames, 2, FALSE)</f>
        <v>0</v>
      </c>
    </row>
    <row r="405" spans="1:3">
      <c r="A405" s="27">
        <v>404</v>
      </c>
      <c r="B405" s="27">
        <f>HLOOKUP(A405,ncnames,2,FALSE)</f>
        <v>0</v>
      </c>
      <c r="C405" s="27">
        <f>HLOOKUP(A405,calcnames, 2, FALSE)</f>
        <v>0</v>
      </c>
    </row>
    <row r="406" spans="1:3">
      <c r="A406" s="27">
        <v>405</v>
      </c>
      <c r="B406" s="27">
        <f>HLOOKUP(A406,ncnames,2,FALSE)</f>
        <v>0</v>
      </c>
      <c r="C406" s="27">
        <f>HLOOKUP(A406,calcnames, 2, FALSE)</f>
        <v>0</v>
      </c>
    </row>
    <row r="407" spans="1:3">
      <c r="A407" s="27">
        <v>406</v>
      </c>
      <c r="B407" s="27">
        <f>HLOOKUP(A407,ncnames,2,FALSE)</f>
        <v>0</v>
      </c>
      <c r="C407" s="27">
        <f>HLOOKUP(A407,calcnames, 2, FALSE)</f>
        <v>0</v>
      </c>
    </row>
    <row r="408" spans="1:3">
      <c r="A408" s="27">
        <v>407</v>
      </c>
      <c r="B408" s="27">
        <f>HLOOKUP(A408,ncnames,2,FALSE)</f>
        <v>0</v>
      </c>
      <c r="C408" s="27">
        <f>HLOOKUP(A408,calcnames, 2, FALSE)</f>
        <v>0</v>
      </c>
    </row>
    <row r="409" spans="1:3">
      <c r="A409" s="27">
        <v>408</v>
      </c>
      <c r="B409" s="27">
        <f>HLOOKUP(A409,ncnames,2,FALSE)</f>
        <v>0</v>
      </c>
      <c r="C409" s="27">
        <f>HLOOKUP(A409,calcnames, 2, FALSE)</f>
        <v>0</v>
      </c>
    </row>
    <row r="410" spans="1:3">
      <c r="A410" s="27">
        <v>409</v>
      </c>
      <c r="B410" s="27">
        <f>HLOOKUP(A410,ncnames,2,FALSE)</f>
        <v>0</v>
      </c>
      <c r="C410" s="27">
        <f>HLOOKUP(A410,calcnames, 2, FALSE)</f>
        <v>0</v>
      </c>
    </row>
    <row r="411" spans="1:3">
      <c r="A411" s="27">
        <v>410</v>
      </c>
      <c r="B411" s="27">
        <f>HLOOKUP(A411,ncnames,2,FALSE)</f>
        <v>0</v>
      </c>
      <c r="C411" s="27">
        <f>HLOOKUP(A411,calcnames, 2, FALSE)</f>
        <v>0</v>
      </c>
    </row>
    <row r="412" spans="1:3">
      <c r="A412" s="27">
        <v>411</v>
      </c>
      <c r="B412" s="27">
        <f>HLOOKUP(A412,ncnames,2,FALSE)</f>
        <v>0</v>
      </c>
      <c r="C412" s="27">
        <f>HLOOKUP(A412,calcnames, 2, FALSE)</f>
        <v>0</v>
      </c>
    </row>
    <row r="413" spans="1:3">
      <c r="A413" s="27">
        <v>412</v>
      </c>
      <c r="B413" s="27">
        <f>HLOOKUP(A413,ncnames,2,FALSE)</f>
        <v>0</v>
      </c>
      <c r="C413" s="27">
        <f>HLOOKUP(A413,calcnames, 2, FALSE)</f>
        <v>0</v>
      </c>
    </row>
    <row r="414" spans="1:3">
      <c r="A414" s="27">
        <v>413</v>
      </c>
      <c r="B414" s="27">
        <f>HLOOKUP(A414,ncnames,2,FALSE)</f>
        <v>0</v>
      </c>
      <c r="C414" s="27">
        <f>HLOOKUP(A414,calcnames, 2, FALSE)</f>
        <v>0</v>
      </c>
    </row>
    <row r="415" spans="1:3">
      <c r="A415" s="27">
        <v>414</v>
      </c>
      <c r="B415" s="27">
        <f>HLOOKUP(A415,ncnames,2,FALSE)</f>
        <v>0</v>
      </c>
      <c r="C415" s="27">
        <f>HLOOKUP(A415,calcnames, 2, FALSE)</f>
        <v>0</v>
      </c>
    </row>
    <row r="416" spans="1:3">
      <c r="A416" s="27">
        <v>415</v>
      </c>
      <c r="B416" s="27">
        <f>HLOOKUP(A416,ncnames,2,FALSE)</f>
        <v>0</v>
      </c>
      <c r="C416" s="27">
        <f>HLOOKUP(A416,calcnames, 2, FALSE)</f>
        <v>0</v>
      </c>
    </row>
    <row r="417" spans="1:3">
      <c r="A417" s="27">
        <v>416</v>
      </c>
      <c r="B417" s="27">
        <f>HLOOKUP(A417,ncnames,2,FALSE)</f>
        <v>0</v>
      </c>
      <c r="C417" s="27">
        <f>HLOOKUP(A417,calcnames, 2, FALSE)</f>
        <v>0</v>
      </c>
    </row>
    <row r="418" spans="1:3">
      <c r="A418" s="27">
        <v>417</v>
      </c>
      <c r="B418" s="27">
        <f>HLOOKUP(A418,ncnames,2,FALSE)</f>
        <v>0</v>
      </c>
      <c r="C418" s="27">
        <f>HLOOKUP(A418,calcnames, 2, FALSE)</f>
        <v>0</v>
      </c>
    </row>
    <row r="419" spans="1:3">
      <c r="A419" s="27">
        <v>418</v>
      </c>
      <c r="B419" s="27">
        <f>HLOOKUP(A419,ncnames,2,FALSE)</f>
        <v>0</v>
      </c>
      <c r="C419" s="27">
        <f>HLOOKUP(A419,calcnames, 2, FALSE)</f>
        <v>0</v>
      </c>
    </row>
    <row r="420" spans="1:3">
      <c r="A420" s="27">
        <v>419</v>
      </c>
      <c r="B420" s="27">
        <f>HLOOKUP(A420,ncnames,2,FALSE)</f>
        <v>0</v>
      </c>
      <c r="C420" s="27">
        <f>HLOOKUP(A420,calcnames, 2, FALSE)</f>
        <v>0</v>
      </c>
    </row>
    <row r="421" spans="1:3">
      <c r="A421" s="27">
        <v>420</v>
      </c>
      <c r="B421" s="27">
        <f>HLOOKUP(A421,ncnames,2,FALSE)</f>
        <v>0</v>
      </c>
      <c r="C421" s="27">
        <f>HLOOKUP(A421,calcnames, 2, FALSE)</f>
        <v>0</v>
      </c>
    </row>
    <row r="422" spans="1:3">
      <c r="A422" s="27">
        <v>421</v>
      </c>
      <c r="B422" s="27">
        <f>HLOOKUP(A422,ncnames,2,FALSE)</f>
        <v>0</v>
      </c>
      <c r="C422" s="27">
        <f>HLOOKUP(A422,calcnames, 2, FALSE)</f>
        <v>0</v>
      </c>
    </row>
    <row r="423" spans="1:3">
      <c r="A423" s="27">
        <v>422</v>
      </c>
      <c r="B423" s="27">
        <f>HLOOKUP(A423,ncnames,2,FALSE)</f>
        <v>0</v>
      </c>
      <c r="C423" s="27">
        <f>HLOOKUP(A423,calcnames, 2, FALSE)</f>
        <v>0</v>
      </c>
    </row>
    <row r="424" spans="1:3">
      <c r="A424" s="27">
        <v>423</v>
      </c>
      <c r="B424" s="27">
        <f>HLOOKUP(A424,ncnames,2,FALSE)</f>
        <v>0</v>
      </c>
      <c r="C424" s="27">
        <f>HLOOKUP(A424,calcnames, 2, FALSE)</f>
        <v>0</v>
      </c>
    </row>
    <row r="425" spans="1:3">
      <c r="A425" s="27">
        <v>424</v>
      </c>
      <c r="B425" s="27">
        <f>HLOOKUP(A425,ncnames,2,FALSE)</f>
        <v>0</v>
      </c>
      <c r="C425" s="27">
        <f>HLOOKUP(A425,calcnames, 2, FALSE)</f>
        <v>0</v>
      </c>
    </row>
    <row r="426" spans="1:3">
      <c r="A426" s="27">
        <v>425</v>
      </c>
      <c r="B426" s="27">
        <f>HLOOKUP(A426,ncnames,2,FALSE)</f>
        <v>0</v>
      </c>
      <c r="C426" s="27">
        <f>HLOOKUP(A426,calcnames, 2, FALSE)</f>
        <v>0</v>
      </c>
    </row>
    <row r="427" spans="1:3">
      <c r="A427" s="27">
        <v>426</v>
      </c>
      <c r="B427" s="27">
        <f>HLOOKUP(A427,ncnames,2,FALSE)</f>
        <v>0</v>
      </c>
      <c r="C427" s="27">
        <f>HLOOKUP(A427,calcnames, 2, FALSE)</f>
        <v>0</v>
      </c>
    </row>
    <row r="428" spans="1:3">
      <c r="A428" s="27">
        <v>427</v>
      </c>
      <c r="B428" s="27">
        <f>HLOOKUP(A428,ncnames,2,FALSE)</f>
        <v>0</v>
      </c>
      <c r="C428" s="27">
        <f>HLOOKUP(A428,calcnames, 2, FALSE)</f>
        <v>0</v>
      </c>
    </row>
    <row r="429" spans="1:3">
      <c r="A429" s="27">
        <v>428</v>
      </c>
      <c r="B429" s="27">
        <f>HLOOKUP(A429,ncnames,2,FALSE)</f>
        <v>0</v>
      </c>
      <c r="C429" s="27">
        <f>HLOOKUP(A429,calcnames, 2, FALSE)</f>
        <v>0</v>
      </c>
    </row>
    <row r="430" spans="1:3">
      <c r="A430" s="27">
        <v>429</v>
      </c>
      <c r="B430" s="27">
        <f>HLOOKUP(A430,ncnames,2,FALSE)</f>
        <v>0</v>
      </c>
      <c r="C430" s="27">
        <f>HLOOKUP(A430,calcnames, 2, FALSE)</f>
        <v>0</v>
      </c>
    </row>
    <row r="431" spans="1:3">
      <c r="A431" s="27">
        <v>430</v>
      </c>
      <c r="B431" s="27">
        <f>HLOOKUP(A431,ncnames,2,FALSE)</f>
        <v>0</v>
      </c>
      <c r="C431" s="27">
        <f>HLOOKUP(A431,calcnames, 2, FALSE)</f>
        <v>0</v>
      </c>
    </row>
    <row r="432" spans="1:3">
      <c r="A432" s="27">
        <v>431</v>
      </c>
      <c r="B432" s="27">
        <f>HLOOKUP(A432,ncnames,2,FALSE)</f>
        <v>0</v>
      </c>
      <c r="C432" s="27">
        <f>HLOOKUP(A432,calcnames, 2, FALSE)</f>
        <v>0</v>
      </c>
    </row>
    <row r="433" spans="1:3">
      <c r="A433" s="27">
        <v>432</v>
      </c>
      <c r="B433" s="27">
        <f>HLOOKUP(A433,ncnames,2,FALSE)</f>
        <v>0</v>
      </c>
      <c r="C433" s="27">
        <f>HLOOKUP(A433,calcnames, 2, FALSE)</f>
        <v>0</v>
      </c>
    </row>
    <row r="434" spans="1:3">
      <c r="A434" s="27">
        <v>433</v>
      </c>
      <c r="B434" s="27">
        <f>HLOOKUP(A434,ncnames,2,FALSE)</f>
        <v>0</v>
      </c>
      <c r="C434" s="27">
        <f>HLOOKUP(A434,calcnames, 2, FALSE)</f>
        <v>0</v>
      </c>
    </row>
    <row r="435" spans="1:3">
      <c r="A435" s="27">
        <v>434</v>
      </c>
      <c r="B435" s="27">
        <f>HLOOKUP(A435,ncnames,2,FALSE)</f>
        <v>0</v>
      </c>
      <c r="C435" s="27">
        <f>HLOOKUP(A435,calcnames, 2, FALSE)</f>
        <v>0</v>
      </c>
    </row>
    <row r="436" spans="1:3">
      <c r="A436" s="27">
        <v>435</v>
      </c>
      <c r="B436" s="27">
        <f>HLOOKUP(A436,ncnames,2,FALSE)</f>
        <v>0</v>
      </c>
      <c r="C436" s="27">
        <f>HLOOKUP(A436,calcnames, 2, FALSE)</f>
        <v>0</v>
      </c>
    </row>
    <row r="437" spans="1:3">
      <c r="A437" s="27">
        <v>436</v>
      </c>
      <c r="B437" s="27">
        <f>HLOOKUP(A437,ncnames,2,FALSE)</f>
        <v>0</v>
      </c>
      <c r="C437" s="27">
        <f>HLOOKUP(A437,calcnames, 2, FALSE)</f>
        <v>0</v>
      </c>
    </row>
    <row r="438" spans="1:3">
      <c r="A438" s="27">
        <v>437</v>
      </c>
      <c r="B438" s="27">
        <f>HLOOKUP(A438,ncnames,2,FALSE)</f>
        <v>0</v>
      </c>
      <c r="C438" s="27">
        <f>HLOOKUP(A438,calcnames, 2, FALSE)</f>
        <v>0</v>
      </c>
    </row>
    <row r="439" spans="1:3">
      <c r="A439" s="27">
        <v>438</v>
      </c>
      <c r="B439" s="27">
        <f>HLOOKUP(A439,ncnames,2,FALSE)</f>
        <v>0</v>
      </c>
      <c r="C439" s="27">
        <f>HLOOKUP(A439,calcnames, 2, FALSE)</f>
        <v>0</v>
      </c>
    </row>
    <row r="440" spans="1:3">
      <c r="A440" s="27">
        <v>439</v>
      </c>
      <c r="B440" s="27">
        <f>HLOOKUP(A440,ncnames,2,FALSE)</f>
        <v>0</v>
      </c>
      <c r="C440" s="27">
        <f>HLOOKUP(A440,calcnames, 2, FALSE)</f>
        <v>0</v>
      </c>
    </row>
    <row r="441" spans="1:3">
      <c r="A441" s="27">
        <v>440</v>
      </c>
      <c r="B441" s="27">
        <f>HLOOKUP(A441,ncnames,2,FALSE)</f>
        <v>0</v>
      </c>
      <c r="C441" s="27">
        <f>HLOOKUP(A441,calcnames, 2, FALSE)</f>
        <v>0</v>
      </c>
    </row>
    <row r="442" spans="1:3">
      <c r="A442" s="27">
        <v>441</v>
      </c>
      <c r="B442" s="27">
        <f>HLOOKUP(A442,ncnames,2,FALSE)</f>
        <v>0</v>
      </c>
      <c r="C442" s="27">
        <f>HLOOKUP(A442,calcnames, 2, FALSE)</f>
        <v>0</v>
      </c>
    </row>
    <row r="443" spans="1:3">
      <c r="A443" s="27">
        <v>442</v>
      </c>
      <c r="B443" s="27">
        <f>HLOOKUP(A443,ncnames,2,FALSE)</f>
        <v>0</v>
      </c>
      <c r="C443" s="27">
        <f>HLOOKUP(A443,calcnames, 2, FALSE)</f>
        <v>0</v>
      </c>
    </row>
    <row r="444" spans="1:3">
      <c r="A444" s="27">
        <v>443</v>
      </c>
      <c r="B444" s="27">
        <f>HLOOKUP(A444,ncnames,2,FALSE)</f>
        <v>0</v>
      </c>
      <c r="C444" s="27">
        <f>HLOOKUP(A444,calcnames, 2, FALSE)</f>
        <v>0</v>
      </c>
    </row>
    <row r="445" spans="1:3">
      <c r="A445" s="27">
        <v>444</v>
      </c>
      <c r="B445" s="27">
        <f>HLOOKUP(A445,ncnames,2,FALSE)</f>
        <v>0</v>
      </c>
      <c r="C445" s="27">
        <f>HLOOKUP(A445,calcnames, 2, FALSE)</f>
        <v>0</v>
      </c>
    </row>
    <row r="446" spans="1:3">
      <c r="A446" s="27">
        <v>445</v>
      </c>
      <c r="B446" s="27">
        <f>HLOOKUP(A446,ncnames,2,FALSE)</f>
        <v>0</v>
      </c>
      <c r="C446" s="27">
        <f>HLOOKUP(A446,calcnames, 2, FALSE)</f>
        <v>0</v>
      </c>
    </row>
    <row r="447" spans="1:3">
      <c r="A447" s="27">
        <v>446</v>
      </c>
      <c r="B447" s="27">
        <f>HLOOKUP(A447,ncnames,2,FALSE)</f>
        <v>0</v>
      </c>
      <c r="C447" s="27">
        <f>HLOOKUP(A447,calcnames, 2, FALSE)</f>
        <v>0</v>
      </c>
    </row>
    <row r="448" spans="1:3">
      <c r="A448" s="27">
        <v>447</v>
      </c>
      <c r="B448" s="27">
        <f>HLOOKUP(A448,ncnames,2,FALSE)</f>
        <v>0</v>
      </c>
      <c r="C448" s="27">
        <f>HLOOKUP(A448,calcnames, 2, FALSE)</f>
        <v>0</v>
      </c>
    </row>
    <row r="449" spans="1:3">
      <c r="A449" s="27">
        <v>448</v>
      </c>
      <c r="B449" s="27">
        <f>HLOOKUP(A449,ncnames,2,FALSE)</f>
        <v>0</v>
      </c>
      <c r="C449" s="27">
        <f>HLOOKUP(A449,calcnames, 2, FALSE)</f>
        <v>0</v>
      </c>
    </row>
    <row r="450" spans="1:3">
      <c r="A450" s="27">
        <v>449</v>
      </c>
      <c r="B450" s="27">
        <f>HLOOKUP(A450,ncnames,2,FALSE)</f>
        <v>0</v>
      </c>
      <c r="C450" s="27">
        <f>HLOOKUP(A450,calcnames, 2, FALSE)</f>
        <v>0</v>
      </c>
    </row>
    <row r="451" spans="1:3">
      <c r="A451" s="27">
        <v>450</v>
      </c>
      <c r="B451" s="27">
        <f>HLOOKUP(A451,ncnames,2,FALSE)</f>
        <v>0</v>
      </c>
      <c r="C451" s="27">
        <f>HLOOKUP(A451,calcnames, 2, FALSE)</f>
        <v>0</v>
      </c>
    </row>
    <row r="452" spans="1:3">
      <c r="A452" s="27">
        <v>451</v>
      </c>
      <c r="B452" s="27">
        <f>HLOOKUP(A452,ncnames,2,FALSE)</f>
        <v>0</v>
      </c>
      <c r="C452" s="27">
        <f>HLOOKUP(A452,calcnames, 2, FALSE)</f>
        <v>0</v>
      </c>
    </row>
    <row r="453" spans="1:3">
      <c r="A453" s="27">
        <v>452</v>
      </c>
      <c r="B453" s="27">
        <f>HLOOKUP(A453,ncnames,2,FALSE)</f>
        <v>0</v>
      </c>
      <c r="C453" s="27">
        <f>HLOOKUP(A453,calcnames, 2, FALSE)</f>
        <v>0</v>
      </c>
    </row>
    <row r="454" spans="1:3">
      <c r="A454" s="27">
        <v>453</v>
      </c>
      <c r="B454" s="27">
        <f>HLOOKUP(A454,ncnames,2,FALSE)</f>
        <v>0</v>
      </c>
      <c r="C454" s="27">
        <f>HLOOKUP(A454,calcnames, 2, FALSE)</f>
        <v>0</v>
      </c>
    </row>
    <row r="455" spans="1:3">
      <c r="A455" s="27">
        <v>454</v>
      </c>
      <c r="B455" s="27">
        <f>HLOOKUP(A455,ncnames,2,FALSE)</f>
        <v>0</v>
      </c>
      <c r="C455" s="27">
        <f>HLOOKUP(A455,calcnames, 2, FALSE)</f>
        <v>0</v>
      </c>
    </row>
    <row r="456" spans="1:3">
      <c r="A456" s="27">
        <v>455</v>
      </c>
      <c r="B456" s="27">
        <f>HLOOKUP(A456,ncnames,2,FALSE)</f>
        <v>0</v>
      </c>
      <c r="C456" s="27">
        <f>HLOOKUP(A456,calcnames, 2, FALSE)</f>
        <v>0</v>
      </c>
    </row>
    <row r="457" spans="1:3">
      <c r="A457" s="27">
        <v>456</v>
      </c>
      <c r="B457" s="27">
        <f>HLOOKUP(A457,ncnames,2,FALSE)</f>
        <v>0</v>
      </c>
      <c r="C457" s="27">
        <f>HLOOKUP(A457,calcnames, 2, FALSE)</f>
        <v>0</v>
      </c>
    </row>
    <row r="458" spans="1:3">
      <c r="A458" s="27">
        <v>457</v>
      </c>
      <c r="B458" s="27">
        <f>HLOOKUP(A458,ncnames,2,FALSE)</f>
        <v>0</v>
      </c>
      <c r="C458" s="27">
        <f>HLOOKUP(A458,calcnames, 2, FALSE)</f>
        <v>0</v>
      </c>
    </row>
    <row r="459" spans="1:3">
      <c r="A459" s="27">
        <v>458</v>
      </c>
      <c r="B459" s="27">
        <f>HLOOKUP(A459,ncnames,2,FALSE)</f>
        <v>0</v>
      </c>
      <c r="C459" s="27">
        <f>HLOOKUP(A459,calcnames, 2, FALSE)</f>
        <v>0</v>
      </c>
    </row>
    <row r="460" spans="1:3">
      <c r="A460" s="27">
        <v>459</v>
      </c>
      <c r="B460" s="27">
        <f>HLOOKUP(A460,ncnames,2,FALSE)</f>
        <v>0</v>
      </c>
      <c r="C460" s="27">
        <f>HLOOKUP(A460,calcnames, 2, FALSE)</f>
        <v>0</v>
      </c>
    </row>
    <row r="461" spans="1:3">
      <c r="A461" s="27">
        <v>460</v>
      </c>
      <c r="B461" s="27">
        <f>HLOOKUP(A461,ncnames,2,FALSE)</f>
        <v>0</v>
      </c>
      <c r="C461" s="27">
        <f>HLOOKUP(A461,calcnames, 2, FALSE)</f>
        <v>0</v>
      </c>
    </row>
    <row r="462" spans="1:3">
      <c r="A462" s="27">
        <v>461</v>
      </c>
      <c r="B462" s="27">
        <f>HLOOKUP(A462,ncnames,2,FALSE)</f>
        <v>0</v>
      </c>
      <c r="C462" s="27">
        <f>HLOOKUP(A462,calcnames, 2, FALSE)</f>
        <v>0</v>
      </c>
    </row>
    <row r="463" spans="1:3">
      <c r="A463" s="27">
        <v>462</v>
      </c>
      <c r="B463" s="27">
        <f>HLOOKUP(A463,ncnames,2,FALSE)</f>
        <v>0</v>
      </c>
      <c r="C463" s="27">
        <f>HLOOKUP(A463,calcnames, 2, FALSE)</f>
        <v>0</v>
      </c>
    </row>
    <row r="464" spans="1:3">
      <c r="A464" s="27">
        <v>463</v>
      </c>
      <c r="B464" s="27">
        <f>HLOOKUP(A464,ncnames,2,FALSE)</f>
        <v>0</v>
      </c>
      <c r="C464" s="27">
        <f>HLOOKUP(A464,calcnames, 2, FALSE)</f>
        <v>0</v>
      </c>
    </row>
    <row r="465" spans="1:3">
      <c r="A465" s="27">
        <v>464</v>
      </c>
      <c r="B465" s="27">
        <f>HLOOKUP(A465,ncnames,2,FALSE)</f>
        <v>0</v>
      </c>
      <c r="C465" s="27">
        <f>HLOOKUP(A465,calcnames, 2, FALSE)</f>
        <v>0</v>
      </c>
    </row>
    <row r="466" spans="1:3">
      <c r="A466" s="27">
        <v>465</v>
      </c>
      <c r="B466" s="27">
        <f>HLOOKUP(A466,ncnames,2,FALSE)</f>
        <v>0</v>
      </c>
      <c r="C466" s="27">
        <f>HLOOKUP(A466,calcnames, 2, FALSE)</f>
        <v>0</v>
      </c>
    </row>
    <row r="467" spans="1:3">
      <c r="A467" s="27">
        <v>466</v>
      </c>
      <c r="B467" s="27">
        <f>HLOOKUP(A467,ncnames,2,FALSE)</f>
        <v>0</v>
      </c>
      <c r="C467" s="27">
        <f>HLOOKUP(A467,calcnames, 2, FALSE)</f>
        <v>0</v>
      </c>
    </row>
    <row r="468" spans="1:3">
      <c r="A468" s="27">
        <v>467</v>
      </c>
      <c r="B468" s="27">
        <f>HLOOKUP(A468,ncnames,2,FALSE)</f>
        <v>0</v>
      </c>
      <c r="C468" s="27">
        <f>HLOOKUP(A468,calcnames, 2, FALSE)</f>
        <v>0</v>
      </c>
    </row>
    <row r="469" spans="1:3">
      <c r="A469" s="27">
        <v>468</v>
      </c>
      <c r="B469" s="27">
        <f>HLOOKUP(A469,ncnames,2,FALSE)</f>
        <v>0</v>
      </c>
      <c r="C469" s="27">
        <f>HLOOKUP(A469,calcnames, 2, FALSE)</f>
        <v>0</v>
      </c>
    </row>
    <row r="470" spans="1:3">
      <c r="A470" s="27">
        <v>469</v>
      </c>
      <c r="B470" s="27">
        <f>HLOOKUP(A470,ncnames,2,FALSE)</f>
        <v>0</v>
      </c>
      <c r="C470" s="27">
        <f>HLOOKUP(A470,calcnames, 2, FALSE)</f>
        <v>0</v>
      </c>
    </row>
    <row r="471" spans="1:3">
      <c r="A471" s="27">
        <v>470</v>
      </c>
      <c r="B471" s="27">
        <f>HLOOKUP(A471,ncnames,2,FALSE)</f>
        <v>0</v>
      </c>
      <c r="C471" s="27">
        <f>HLOOKUP(A471,calcnames, 2, FALSE)</f>
        <v>0</v>
      </c>
    </row>
    <row r="472" spans="1:3">
      <c r="A472" s="27">
        <v>471</v>
      </c>
      <c r="B472" s="27">
        <f>HLOOKUP(A472,ncnames,2,FALSE)</f>
        <v>0</v>
      </c>
      <c r="C472" s="27">
        <f>HLOOKUP(A472,calcnames, 2, FALSE)</f>
        <v>0</v>
      </c>
    </row>
    <row r="473" spans="1:3">
      <c r="A473" s="27">
        <v>472</v>
      </c>
      <c r="B473" s="27">
        <f>HLOOKUP(A473,ncnames,2,FALSE)</f>
        <v>0</v>
      </c>
      <c r="C473" s="27">
        <f>HLOOKUP(A473,calcnames, 2, FALSE)</f>
        <v>0</v>
      </c>
    </row>
    <row r="474" spans="1:3">
      <c r="A474" s="27">
        <v>473</v>
      </c>
      <c r="B474" s="27">
        <f>HLOOKUP(A474,ncnames,2,FALSE)</f>
        <v>0</v>
      </c>
      <c r="C474" s="27">
        <f>HLOOKUP(A474,calcnames, 2, FALSE)</f>
        <v>0</v>
      </c>
    </row>
    <row r="475" spans="1:3">
      <c r="A475" s="27">
        <v>474</v>
      </c>
      <c r="B475" s="27">
        <f>HLOOKUP(A475,ncnames,2,FALSE)</f>
        <v>0</v>
      </c>
      <c r="C475" s="27">
        <f>HLOOKUP(A475,calcnames, 2, FALSE)</f>
        <v>0</v>
      </c>
    </row>
    <row r="476" spans="1:3">
      <c r="A476" s="27">
        <v>475</v>
      </c>
      <c r="B476" s="27">
        <f>HLOOKUP(A476,ncnames,2,FALSE)</f>
        <v>0</v>
      </c>
      <c r="C476" s="27">
        <f>HLOOKUP(A476,calcnames, 2, FALSE)</f>
        <v>0</v>
      </c>
    </row>
    <row r="477" spans="1:3">
      <c r="A477" s="27">
        <v>476</v>
      </c>
      <c r="B477" s="27">
        <f>HLOOKUP(A477,ncnames,2,FALSE)</f>
        <v>0</v>
      </c>
      <c r="C477" s="27">
        <f>HLOOKUP(A477,calcnames, 2, FALSE)</f>
        <v>0</v>
      </c>
    </row>
    <row r="478" spans="1:3">
      <c r="A478" s="27">
        <v>477</v>
      </c>
      <c r="B478" s="27">
        <f>HLOOKUP(A478,ncnames,2,FALSE)</f>
        <v>0</v>
      </c>
      <c r="C478" s="27">
        <f>HLOOKUP(A478,calcnames, 2, FALSE)</f>
        <v>0</v>
      </c>
    </row>
    <row r="479" spans="1:3">
      <c r="A479" s="27">
        <v>478</v>
      </c>
      <c r="B479" s="27">
        <f>HLOOKUP(A479,ncnames,2,FALSE)</f>
        <v>0</v>
      </c>
      <c r="C479" s="27">
        <f>HLOOKUP(A479,calcnames, 2, FALSE)</f>
        <v>0</v>
      </c>
    </row>
    <row r="480" spans="1:3">
      <c r="A480" s="27">
        <v>479</v>
      </c>
      <c r="B480" s="27">
        <f>HLOOKUP(A480,ncnames,2,FALSE)</f>
        <v>0</v>
      </c>
      <c r="C480" s="27">
        <f>HLOOKUP(A480,calcnames, 2, FALSE)</f>
        <v>0</v>
      </c>
    </row>
    <row r="481" spans="1:3">
      <c r="A481" s="27">
        <v>480</v>
      </c>
      <c r="B481" s="27">
        <f>HLOOKUP(A481,ncnames,2,FALSE)</f>
        <v>0</v>
      </c>
      <c r="C481" s="27">
        <f>HLOOKUP(A481,calcnames, 2, FALSE)</f>
        <v>0</v>
      </c>
    </row>
    <row r="482" spans="1:3">
      <c r="A482" s="27">
        <v>481</v>
      </c>
      <c r="B482" s="27">
        <f>HLOOKUP(A482,ncnames,2,FALSE)</f>
        <v>0</v>
      </c>
      <c r="C482" s="27">
        <f>HLOOKUP(A482,calcnames, 2, FALSE)</f>
        <v>0</v>
      </c>
    </row>
    <row r="483" spans="1:3">
      <c r="A483" s="27">
        <v>482</v>
      </c>
      <c r="B483" s="27">
        <f>HLOOKUP(A483,ncnames,2,FALSE)</f>
        <v>0</v>
      </c>
      <c r="C483" s="27">
        <f>HLOOKUP(A483,calcnames, 2, FALSE)</f>
        <v>0</v>
      </c>
    </row>
    <row r="484" spans="1:3">
      <c r="A484" s="27">
        <v>483</v>
      </c>
      <c r="B484" s="27">
        <f>HLOOKUP(A484,ncnames,2,FALSE)</f>
        <v>0</v>
      </c>
      <c r="C484" s="27">
        <f>HLOOKUP(A484,calcnames, 2, FALSE)</f>
        <v>0</v>
      </c>
    </row>
    <row r="485" spans="1:3">
      <c r="A485" s="27">
        <v>484</v>
      </c>
      <c r="B485" s="27">
        <f>HLOOKUP(A485,ncnames,2,FALSE)</f>
        <v>0</v>
      </c>
      <c r="C485" s="27">
        <f>HLOOKUP(A485,calcnames, 2, FALSE)</f>
        <v>0</v>
      </c>
    </row>
    <row r="486" spans="1:3">
      <c r="A486" s="27">
        <v>485</v>
      </c>
      <c r="B486" s="27">
        <f>HLOOKUP(A486,ncnames,2,FALSE)</f>
        <v>0</v>
      </c>
      <c r="C486" s="27">
        <f>HLOOKUP(A486,calcnames, 2, FALSE)</f>
        <v>0</v>
      </c>
    </row>
    <row r="487" spans="1:3">
      <c r="A487" s="27">
        <v>486</v>
      </c>
      <c r="B487" s="27">
        <f>HLOOKUP(A487,ncnames,2,FALSE)</f>
        <v>0</v>
      </c>
      <c r="C487" s="27">
        <f>HLOOKUP(A487,calcnames, 2, FALSE)</f>
        <v>0</v>
      </c>
    </row>
    <row r="488" spans="1:3">
      <c r="A488" s="27">
        <v>487</v>
      </c>
      <c r="B488" s="27">
        <f>HLOOKUP(A488,ncnames,2,FALSE)</f>
        <v>0</v>
      </c>
      <c r="C488" s="27">
        <f>HLOOKUP(A488,calcnames, 2, FALSE)</f>
        <v>0</v>
      </c>
    </row>
    <row r="489" spans="1:3">
      <c r="A489" s="27">
        <v>488</v>
      </c>
      <c r="B489" s="27">
        <f>HLOOKUP(A489,ncnames,2,FALSE)</f>
        <v>0</v>
      </c>
      <c r="C489" s="27">
        <f>HLOOKUP(A489,calcnames, 2, FALSE)</f>
        <v>0</v>
      </c>
    </row>
    <row r="490" spans="1:3">
      <c r="A490" s="27">
        <v>489</v>
      </c>
      <c r="B490" s="27">
        <f>HLOOKUP(A490,ncnames,2,FALSE)</f>
        <v>0</v>
      </c>
      <c r="C490" s="27">
        <f>HLOOKUP(A490,calcnames, 2, FALSE)</f>
        <v>0</v>
      </c>
    </row>
    <row r="491" spans="1:3">
      <c r="A491" s="27">
        <v>490</v>
      </c>
      <c r="B491" s="27">
        <f>HLOOKUP(A491,ncnames,2,FALSE)</f>
        <v>0</v>
      </c>
      <c r="C491" s="27">
        <f>HLOOKUP(A491,calcnames, 2, FALSE)</f>
        <v>0</v>
      </c>
    </row>
    <row r="492" spans="1:3">
      <c r="A492" s="27">
        <v>491</v>
      </c>
      <c r="B492" s="27">
        <f>HLOOKUP(A492,ncnames,2,FALSE)</f>
        <v>0</v>
      </c>
      <c r="C492" s="27">
        <f>HLOOKUP(A492,calcnames, 2, FALSE)</f>
        <v>0</v>
      </c>
    </row>
    <row r="493" spans="1:3">
      <c r="A493" s="27">
        <v>492</v>
      </c>
      <c r="B493" s="27">
        <f>HLOOKUP(A493,ncnames,2,FALSE)</f>
        <v>0</v>
      </c>
      <c r="C493" s="27">
        <f>HLOOKUP(A493,calcnames, 2, FALSE)</f>
        <v>0</v>
      </c>
    </row>
    <row r="494" spans="1:3">
      <c r="A494" s="27">
        <v>493</v>
      </c>
      <c r="B494" s="27">
        <f>HLOOKUP(A494,ncnames,2,FALSE)</f>
        <v>0</v>
      </c>
      <c r="C494" s="27">
        <f>HLOOKUP(A494,calcnames, 2, FALSE)</f>
        <v>0</v>
      </c>
    </row>
    <row r="495" spans="1:3">
      <c r="A495" s="27">
        <v>494</v>
      </c>
      <c r="B495" s="27">
        <f>HLOOKUP(A495,ncnames,2,FALSE)</f>
        <v>0</v>
      </c>
      <c r="C495" s="27">
        <f>HLOOKUP(A495,calcnames, 2, FALSE)</f>
        <v>0</v>
      </c>
    </row>
    <row r="496" spans="1:3">
      <c r="A496" s="27">
        <v>495</v>
      </c>
      <c r="B496" s="27">
        <f>HLOOKUP(A496,ncnames,2,FALSE)</f>
        <v>0</v>
      </c>
      <c r="C496" s="27">
        <f>HLOOKUP(A496,calcnames, 2, FALSE)</f>
        <v>0</v>
      </c>
    </row>
    <row r="497" spans="1:3">
      <c r="A497" s="27">
        <v>496</v>
      </c>
      <c r="B497" s="27">
        <f>HLOOKUP(A497,ncnames,2,FALSE)</f>
        <v>0</v>
      </c>
      <c r="C497" s="27">
        <f>HLOOKUP(A497,calcnames, 2, FALSE)</f>
        <v>0</v>
      </c>
    </row>
    <row r="498" spans="1:3">
      <c r="A498" s="27">
        <v>497</v>
      </c>
      <c r="B498" s="27">
        <f>HLOOKUP(A498,ncnames,2,FALSE)</f>
        <v>0</v>
      </c>
      <c r="C498" s="27">
        <f>HLOOKUP(A498,calcnames, 2, FALSE)</f>
        <v>0</v>
      </c>
    </row>
    <row r="499" spans="1:3">
      <c r="A499" s="27">
        <v>498</v>
      </c>
      <c r="B499" s="27">
        <f>HLOOKUP(A499,ncnames,2,FALSE)</f>
        <v>0</v>
      </c>
      <c r="C499" s="27">
        <f>HLOOKUP(A499,calcnames, 2, FALSE)</f>
        <v>0</v>
      </c>
    </row>
    <row r="500" spans="1:3">
      <c r="A500" s="27">
        <v>499</v>
      </c>
      <c r="B500" s="27">
        <f>HLOOKUP(A500,ncnames,2,FALSE)</f>
        <v>0</v>
      </c>
      <c r="C500" s="27">
        <f>HLOOKUP(A500,calcnames, 2, FALSE)</f>
        <v>0</v>
      </c>
    </row>
    <row r="501" spans="1:3">
      <c r="A501" s="27">
        <v>500</v>
      </c>
      <c r="B501" s="27" t="str">
        <f>HLOOKUP(A501,ncnames,2,FALSE)</f>
        <v xml:space="preserve">Example Student </v>
      </c>
      <c r="C501" s="27" t="str">
        <f>HLOOKUP(A501,calcnames, 2, FALSE)</f>
        <v>Example Student</v>
      </c>
    </row>
  </sheetData>
  <autoFilter ref="A1:D249"/>
  <sortState ref="A2:C249">
    <sortCondition ref="A2:A249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tabSelected="1" view="pageBreakPreview" zoomScale="75" zoomScaleNormal="100" zoomScaleSheetLayoutView="75" workbookViewId="0">
      <pane ySplit="4" topLeftCell="A26" activePane="bottomLeft" state="frozen"/>
      <selection pane="bottomLeft" activeCell="H41" sqref="H41"/>
    </sheetView>
  </sheetViews>
  <sheetFormatPr defaultRowHeight="12.75"/>
  <cols>
    <col min="1" max="1" width="9" style="3" customWidth="1"/>
    <col min="2" max="2" width="41.5703125" style="17" customWidth="1"/>
    <col min="3" max="3" width="4.7109375" style="4" bestFit="1" customWidth="1"/>
    <col min="4" max="4" width="9" style="17" customWidth="1"/>
    <col min="5" max="5" width="9.5703125" style="12" customWidth="1"/>
    <col min="6" max="6" width="3.85546875" style="16" customWidth="1"/>
    <col min="7" max="7" width="9.140625" style="17"/>
    <col min="8" max="8" width="41.42578125" style="17" customWidth="1"/>
    <col min="9" max="9" width="4.7109375" style="3" bestFit="1" customWidth="1"/>
    <col min="10" max="10" width="7" style="17" bestFit="1" customWidth="1"/>
    <col min="11" max="11" width="9.140625" style="12" customWidth="1"/>
    <col min="12" max="16384" width="9.140625" style="17"/>
  </cols>
  <sheetData>
    <row r="1" spans="1:11" ht="23.25" thickBot="1">
      <c r="A1" s="56" t="s">
        <v>19</v>
      </c>
      <c r="B1" s="56"/>
      <c r="C1" s="28"/>
      <c r="D1" s="15">
        <v>500</v>
      </c>
    </row>
    <row r="2" spans="1:11">
      <c r="B2" s="57" t="str">
        <f>VLOOKUP(D1, Names, 2, FALSE)</f>
        <v xml:space="preserve">Example Student </v>
      </c>
      <c r="C2" s="57"/>
      <c r="D2" s="57"/>
      <c r="E2" s="57"/>
      <c r="G2" s="58"/>
      <c r="H2" s="58"/>
      <c r="I2" s="58"/>
    </row>
    <row r="3" spans="1:11" ht="13.5" thickBot="1">
      <c r="A3" s="59" t="s">
        <v>30</v>
      </c>
      <c r="B3" s="59"/>
      <c r="C3" s="59"/>
      <c r="D3" s="59"/>
      <c r="E3" s="59"/>
      <c r="F3" s="6"/>
      <c r="G3" s="59" t="s">
        <v>29</v>
      </c>
      <c r="H3" s="59"/>
      <c r="I3" s="59"/>
      <c r="J3" s="59"/>
      <c r="K3" s="59"/>
    </row>
    <row r="4" spans="1:11" ht="13.5" thickBot="1">
      <c r="A4" s="21" t="s">
        <v>16</v>
      </c>
      <c r="B4" s="22" t="s">
        <v>15</v>
      </c>
      <c r="C4" s="23" t="s">
        <v>20</v>
      </c>
      <c r="D4" s="24" t="s">
        <v>17</v>
      </c>
      <c r="E4" s="25" t="s">
        <v>18</v>
      </c>
      <c r="F4" s="6"/>
      <c r="G4" s="54" t="s">
        <v>16</v>
      </c>
      <c r="H4" s="22" t="s">
        <v>15</v>
      </c>
      <c r="I4" s="23" t="s">
        <v>20</v>
      </c>
      <c r="J4" s="24" t="s">
        <v>17</v>
      </c>
      <c r="K4" s="25" t="s">
        <v>18</v>
      </c>
    </row>
    <row r="5" spans="1:11">
      <c r="A5" s="49" t="s">
        <v>34</v>
      </c>
      <c r="B5" s="55" t="s">
        <v>111</v>
      </c>
      <c r="C5" s="49">
        <v>3</v>
      </c>
      <c r="D5" s="49">
        <f>HLOOKUP($D$1, noncalc, 3, FALSE)</f>
        <v>3</v>
      </c>
      <c r="E5" s="50">
        <f>D5/C5</f>
        <v>1</v>
      </c>
      <c r="F5" s="9"/>
      <c r="G5" s="51" t="s">
        <v>34</v>
      </c>
      <c r="H5" s="47" t="s">
        <v>104</v>
      </c>
      <c r="I5" s="3">
        <v>2</v>
      </c>
      <c r="J5" s="51">
        <f>HLOOKUP($D$1, Calc, 3, FALSE)</f>
        <v>2</v>
      </c>
      <c r="K5" s="50">
        <f t="shared" ref="K5:K40" si="0">J5/I5</f>
        <v>1</v>
      </c>
    </row>
    <row r="6" spans="1:11">
      <c r="A6" s="30" t="s">
        <v>37</v>
      </c>
      <c r="B6" s="31" t="s">
        <v>46</v>
      </c>
      <c r="C6" s="30">
        <v>1</v>
      </c>
      <c r="D6" s="30">
        <f>HLOOKUP($D$1, noncalc, 4, FALSE)</f>
        <v>1</v>
      </c>
      <c r="E6" s="36">
        <f t="shared" ref="E6:E44" si="1">D6/C6</f>
        <v>1</v>
      </c>
      <c r="F6" s="9"/>
      <c r="G6" s="38" t="s">
        <v>37</v>
      </c>
      <c r="H6" s="39" t="s">
        <v>124</v>
      </c>
      <c r="I6" s="38">
        <v>2</v>
      </c>
      <c r="J6" s="38">
        <f>HLOOKUP($D$1, Calc, 4, FALSE)</f>
        <v>2</v>
      </c>
      <c r="K6" s="40">
        <f t="shared" si="0"/>
        <v>1</v>
      </c>
    </row>
    <row r="7" spans="1:11" ht="25.5">
      <c r="A7" s="32" t="s">
        <v>38</v>
      </c>
      <c r="B7" s="33" t="s">
        <v>112</v>
      </c>
      <c r="C7" s="32">
        <v>2</v>
      </c>
      <c r="D7" s="32">
        <f>HLOOKUP($D$1, noncalc, 5, FALSE)</f>
        <v>2</v>
      </c>
      <c r="E7" s="37">
        <f t="shared" si="1"/>
        <v>1</v>
      </c>
      <c r="F7" s="9"/>
      <c r="G7" s="41" t="s">
        <v>38</v>
      </c>
      <c r="H7" s="42" t="s">
        <v>125</v>
      </c>
      <c r="I7" s="41">
        <v>2</v>
      </c>
      <c r="J7" s="41">
        <f>HLOOKUP($D$1, Calc, 5, FALSE)</f>
        <v>2</v>
      </c>
      <c r="K7" s="43">
        <f t="shared" si="0"/>
        <v>1</v>
      </c>
    </row>
    <row r="8" spans="1:11" ht="25.5">
      <c r="A8" s="5" t="s">
        <v>59</v>
      </c>
      <c r="B8" s="29" t="s">
        <v>86</v>
      </c>
      <c r="C8" s="5">
        <v>4</v>
      </c>
      <c r="D8" s="5">
        <f>HLOOKUP($D$1, noncalc, 6, FALSE)</f>
        <v>4</v>
      </c>
      <c r="E8" s="13">
        <f t="shared" si="1"/>
        <v>1</v>
      </c>
      <c r="F8" s="9"/>
      <c r="G8" s="5" t="s">
        <v>59</v>
      </c>
      <c r="H8" s="29" t="s">
        <v>126</v>
      </c>
      <c r="I8" s="5">
        <v>5</v>
      </c>
      <c r="J8" s="5">
        <f>HLOOKUP($D$1, Calc, 6, FALSE)</f>
        <v>4</v>
      </c>
      <c r="K8" s="13">
        <f t="shared" si="0"/>
        <v>0.8</v>
      </c>
    </row>
    <row r="9" spans="1:11">
      <c r="A9" s="5" t="s">
        <v>0</v>
      </c>
      <c r="B9" s="29" t="s">
        <v>45</v>
      </c>
      <c r="C9" s="5">
        <v>2</v>
      </c>
      <c r="D9" s="5">
        <f>HLOOKUP($D$1, noncalc, 7, FALSE)</f>
        <v>0</v>
      </c>
      <c r="E9" s="13">
        <f t="shared" si="1"/>
        <v>0</v>
      </c>
      <c r="F9" s="9"/>
      <c r="G9" s="5" t="s">
        <v>0</v>
      </c>
      <c r="H9" s="29" t="s">
        <v>98</v>
      </c>
      <c r="I9" s="5">
        <v>3</v>
      </c>
      <c r="J9" s="5">
        <f>HLOOKUP($D$1, Calc, 7, FALSE)</f>
        <v>3</v>
      </c>
      <c r="K9" s="13">
        <f t="shared" si="0"/>
        <v>1</v>
      </c>
    </row>
    <row r="10" spans="1:11">
      <c r="A10" s="5" t="s">
        <v>39</v>
      </c>
      <c r="B10" s="29" t="s">
        <v>113</v>
      </c>
      <c r="C10" s="5">
        <v>3</v>
      </c>
      <c r="D10" s="5">
        <f>HLOOKUP($D$1, noncalc, 8, FALSE)</f>
        <v>1</v>
      </c>
      <c r="E10" s="13">
        <f t="shared" si="1"/>
        <v>0.33333333333333331</v>
      </c>
      <c r="F10" s="9"/>
      <c r="G10" s="5" t="s">
        <v>39</v>
      </c>
      <c r="H10" s="29" t="s">
        <v>127</v>
      </c>
      <c r="I10" s="5">
        <v>3</v>
      </c>
      <c r="J10" s="5">
        <f>HLOOKUP($D$1, Calc, 8, FALSE)</f>
        <v>3</v>
      </c>
      <c r="K10" s="13">
        <f t="shared" si="0"/>
        <v>1</v>
      </c>
    </row>
    <row r="11" spans="1:11" ht="25.5">
      <c r="A11" s="5" t="s">
        <v>22</v>
      </c>
      <c r="B11" s="29" t="s">
        <v>58</v>
      </c>
      <c r="C11" s="5">
        <v>3</v>
      </c>
      <c r="D11" s="5">
        <f>HLOOKUP($D$1, noncalc, 9, FALSE)</f>
        <v>2</v>
      </c>
      <c r="E11" s="13">
        <f t="shared" si="1"/>
        <v>0.66666666666666663</v>
      </c>
      <c r="F11" s="9"/>
      <c r="G11" s="5" t="s">
        <v>22</v>
      </c>
      <c r="H11" s="29" t="s">
        <v>105</v>
      </c>
      <c r="I11" s="5">
        <v>4</v>
      </c>
      <c r="J11" s="5">
        <f>HLOOKUP($D$1, Calc, 9, FALSE)</f>
        <v>2</v>
      </c>
      <c r="K11" s="13">
        <f t="shared" si="0"/>
        <v>0.5</v>
      </c>
    </row>
    <row r="12" spans="1:11" ht="25.5">
      <c r="A12" s="5" t="s">
        <v>1</v>
      </c>
      <c r="B12" s="29" t="s">
        <v>60</v>
      </c>
      <c r="C12" s="5">
        <v>4</v>
      </c>
      <c r="D12" s="5">
        <f>HLOOKUP($D$1, noncalc, 10, FALSE)</f>
        <v>4</v>
      </c>
      <c r="E12" s="13">
        <f t="shared" si="1"/>
        <v>1</v>
      </c>
      <c r="F12" s="9"/>
      <c r="G12" s="51" t="s">
        <v>1</v>
      </c>
      <c r="H12" s="47" t="s">
        <v>128</v>
      </c>
      <c r="I12" s="3">
        <v>3</v>
      </c>
      <c r="J12" s="51">
        <f>HLOOKUP($D$1, Calc, 10, FALSE)</f>
        <v>3</v>
      </c>
      <c r="K12" s="52">
        <f t="shared" si="0"/>
        <v>1</v>
      </c>
    </row>
    <row r="13" spans="1:11" ht="25.5">
      <c r="A13" s="38" t="s">
        <v>23</v>
      </c>
      <c r="B13" s="39" t="s">
        <v>61</v>
      </c>
      <c r="C13" s="38">
        <v>2</v>
      </c>
      <c r="D13" s="38">
        <f>HLOOKUP($D$1, noncalc, 11, FALSE)</f>
        <v>2</v>
      </c>
      <c r="E13" s="40">
        <f t="shared" si="1"/>
        <v>1</v>
      </c>
      <c r="F13" s="9"/>
      <c r="G13" s="38" t="s">
        <v>23</v>
      </c>
      <c r="H13" s="39" t="s">
        <v>106</v>
      </c>
      <c r="I13" s="38">
        <v>2</v>
      </c>
      <c r="J13" s="38">
        <f>HLOOKUP($D$1, Calc, 11, FALSE)</f>
        <v>2</v>
      </c>
      <c r="K13" s="40">
        <f t="shared" si="0"/>
        <v>1</v>
      </c>
    </row>
    <row r="14" spans="1:11" ht="38.25">
      <c r="A14" s="41" t="s">
        <v>24</v>
      </c>
      <c r="B14" s="42" t="s">
        <v>49</v>
      </c>
      <c r="C14" s="41">
        <v>2</v>
      </c>
      <c r="D14" s="41">
        <f>HLOOKUP($D$1, noncalc, 12, FALSE)</f>
        <v>2</v>
      </c>
      <c r="E14" s="43">
        <f t="shared" si="1"/>
        <v>1</v>
      </c>
      <c r="F14" s="9"/>
      <c r="G14" s="44" t="s">
        <v>24</v>
      </c>
      <c r="H14" s="45" t="s">
        <v>106</v>
      </c>
      <c r="I14" s="44">
        <v>2</v>
      </c>
      <c r="J14" s="44">
        <f>HLOOKUP($D$1, Calc, 12, FALSE)</f>
        <v>2</v>
      </c>
      <c r="K14" s="46">
        <f t="shared" si="0"/>
        <v>1</v>
      </c>
    </row>
    <row r="15" spans="1:11" ht="25.5">
      <c r="A15" s="5" t="s">
        <v>2</v>
      </c>
      <c r="B15" s="29" t="s">
        <v>114</v>
      </c>
      <c r="C15" s="5">
        <v>3</v>
      </c>
      <c r="D15" s="5">
        <f>HLOOKUP($D$1, noncalc, 13, FALSE)</f>
        <v>3</v>
      </c>
      <c r="E15" s="13">
        <f t="shared" si="1"/>
        <v>1</v>
      </c>
      <c r="F15" s="9"/>
      <c r="G15" s="41" t="s">
        <v>35</v>
      </c>
      <c r="H15" s="42" t="s">
        <v>129</v>
      </c>
      <c r="I15" s="41">
        <v>2</v>
      </c>
      <c r="J15" s="41">
        <f>HLOOKUP($D$1, Calc, 13, FALSE)</f>
        <v>2</v>
      </c>
      <c r="K15" s="43">
        <f t="shared" si="0"/>
        <v>1</v>
      </c>
    </row>
    <row r="16" spans="1:11">
      <c r="A16" s="5" t="s">
        <v>25</v>
      </c>
      <c r="B16" s="29" t="s">
        <v>87</v>
      </c>
      <c r="C16" s="5">
        <v>3</v>
      </c>
      <c r="D16" s="5">
        <f>HLOOKUP($D$1, noncalc, 14, FALSE)</f>
        <v>3</v>
      </c>
      <c r="E16" s="13">
        <f t="shared" si="1"/>
        <v>1</v>
      </c>
      <c r="F16" s="9"/>
      <c r="G16" s="38" t="s">
        <v>91</v>
      </c>
      <c r="H16" s="39" t="s">
        <v>130</v>
      </c>
      <c r="I16" s="38">
        <v>1</v>
      </c>
      <c r="J16" s="38">
        <f>HLOOKUP($D$1, Calc, 14, FALSE)</f>
        <v>1</v>
      </c>
      <c r="K16" s="40">
        <f t="shared" si="0"/>
        <v>1</v>
      </c>
    </row>
    <row r="17" spans="1:11">
      <c r="A17" s="38" t="s">
        <v>62</v>
      </c>
      <c r="B17" s="39" t="s">
        <v>50</v>
      </c>
      <c r="C17" s="38">
        <v>1</v>
      </c>
      <c r="D17" s="38">
        <f>HLOOKUP($D$1, noncalc, 15, FALSE)</f>
        <v>1</v>
      </c>
      <c r="E17" s="40">
        <f t="shared" si="1"/>
        <v>1</v>
      </c>
      <c r="F17" s="9"/>
      <c r="G17" s="41" t="s">
        <v>92</v>
      </c>
      <c r="H17" s="42" t="s">
        <v>131</v>
      </c>
      <c r="I17" s="41">
        <v>2</v>
      </c>
      <c r="J17" s="41">
        <f>HLOOKUP($D$1, Calc, 15, FALSE)</f>
        <v>2</v>
      </c>
      <c r="K17" s="43">
        <f t="shared" si="0"/>
        <v>1</v>
      </c>
    </row>
    <row r="18" spans="1:11">
      <c r="A18" s="44" t="s">
        <v>63</v>
      </c>
      <c r="B18" s="45" t="s">
        <v>115</v>
      </c>
      <c r="C18" s="44">
        <v>2</v>
      </c>
      <c r="D18" s="44">
        <f>HLOOKUP($D$1, noncalc, 16, FALSE)</f>
        <v>2</v>
      </c>
      <c r="E18" s="46">
        <f t="shared" si="1"/>
        <v>1</v>
      </c>
      <c r="F18" s="9"/>
      <c r="G18" s="34" t="s">
        <v>25</v>
      </c>
      <c r="H18" s="35" t="s">
        <v>132</v>
      </c>
      <c r="I18" s="34">
        <v>4</v>
      </c>
      <c r="J18" s="34">
        <f>HLOOKUP($D$1, Calc, 16, FALSE)</f>
        <v>1</v>
      </c>
      <c r="K18" s="48">
        <f t="shared" si="0"/>
        <v>0.25</v>
      </c>
    </row>
    <row r="19" spans="1:11" ht="25.5">
      <c r="A19" s="41" t="s">
        <v>64</v>
      </c>
      <c r="B19" s="42" t="s">
        <v>116</v>
      </c>
      <c r="C19" s="41">
        <v>2</v>
      </c>
      <c r="D19" s="41">
        <f>HLOOKUP($D$1, noncalc, 17, FALSE)</f>
        <v>2</v>
      </c>
      <c r="E19" s="43">
        <f t="shared" si="1"/>
        <v>1</v>
      </c>
      <c r="F19" s="9"/>
      <c r="G19" s="38" t="s">
        <v>62</v>
      </c>
      <c r="H19" s="39" t="s">
        <v>133</v>
      </c>
      <c r="I19" s="38">
        <v>2</v>
      </c>
      <c r="J19" s="38">
        <f>HLOOKUP($D$1, Calc, 17, FALSE)</f>
        <v>2</v>
      </c>
      <c r="K19" s="40">
        <f t="shared" si="0"/>
        <v>1</v>
      </c>
    </row>
    <row r="20" spans="1:11" ht="25.5">
      <c r="A20" s="5" t="s">
        <v>3</v>
      </c>
      <c r="B20" s="29" t="s">
        <v>117</v>
      </c>
      <c r="C20" s="5">
        <v>3</v>
      </c>
      <c r="D20" s="5">
        <f>HLOOKUP($D$1, noncalc, 18, FALSE)</f>
        <v>3</v>
      </c>
      <c r="E20" s="13">
        <f t="shared" si="1"/>
        <v>1</v>
      </c>
      <c r="F20" s="9"/>
      <c r="G20" s="41" t="s">
        <v>63</v>
      </c>
      <c r="H20" s="42" t="s">
        <v>107</v>
      </c>
      <c r="I20" s="41">
        <v>4</v>
      </c>
      <c r="J20" s="41">
        <f>HLOOKUP($D$1, Calc, 18, FALSE)</f>
        <v>0</v>
      </c>
      <c r="K20" s="43">
        <f t="shared" si="0"/>
        <v>0</v>
      </c>
    </row>
    <row r="21" spans="1:11">
      <c r="A21" s="5" t="s">
        <v>36</v>
      </c>
      <c r="B21" s="29" t="s">
        <v>65</v>
      </c>
      <c r="C21" s="5">
        <v>4</v>
      </c>
      <c r="D21" s="5">
        <f>HLOOKUP($D$1, noncalc, 19, FALSE)</f>
        <v>3</v>
      </c>
      <c r="E21" s="13">
        <f t="shared" si="1"/>
        <v>0.75</v>
      </c>
      <c r="F21" s="9"/>
      <c r="G21" s="38" t="s">
        <v>93</v>
      </c>
      <c r="H21" s="39" t="s">
        <v>99</v>
      </c>
      <c r="I21" s="38">
        <v>2</v>
      </c>
      <c r="J21" s="38">
        <f>HLOOKUP($D$1, Calc, 19, FALSE)</f>
        <v>2</v>
      </c>
      <c r="K21" s="40">
        <f t="shared" si="0"/>
        <v>1</v>
      </c>
    </row>
    <row r="22" spans="1:11" ht="25.5">
      <c r="A22" s="5" t="s">
        <v>66</v>
      </c>
      <c r="B22" s="29" t="s">
        <v>88</v>
      </c>
      <c r="C22" s="5">
        <v>2</v>
      </c>
      <c r="D22" s="5">
        <f>HLOOKUP($D$1, noncalc, 20, FALSE)</f>
        <v>0</v>
      </c>
      <c r="E22" s="13">
        <f t="shared" si="1"/>
        <v>0</v>
      </c>
      <c r="F22" s="9"/>
      <c r="G22" s="44" t="s">
        <v>94</v>
      </c>
      <c r="H22" s="45" t="s">
        <v>100</v>
      </c>
      <c r="I22" s="44">
        <v>1</v>
      </c>
      <c r="J22" s="44">
        <f>HLOOKUP($D$1, Calc, 20, FALSE)</f>
        <v>1</v>
      </c>
      <c r="K22" s="46">
        <f t="shared" si="0"/>
        <v>1</v>
      </c>
    </row>
    <row r="23" spans="1:11" ht="25.5">
      <c r="A23" s="38" t="s">
        <v>5</v>
      </c>
      <c r="B23" s="39" t="s">
        <v>89</v>
      </c>
      <c r="C23" s="38">
        <v>1</v>
      </c>
      <c r="D23" s="38">
        <f>HLOOKUP($D$1, noncalc, 21, FALSE)</f>
        <v>1</v>
      </c>
      <c r="E23" s="40">
        <f t="shared" si="1"/>
        <v>1</v>
      </c>
      <c r="F23" s="9"/>
      <c r="G23" s="41" t="s">
        <v>95</v>
      </c>
      <c r="H23" s="42" t="s">
        <v>134</v>
      </c>
      <c r="I23" s="41">
        <v>2</v>
      </c>
      <c r="J23" s="41">
        <f>HLOOKUP($D$1, Calc, 21, FALSE)</f>
        <v>2</v>
      </c>
      <c r="K23" s="43">
        <f t="shared" si="0"/>
        <v>1</v>
      </c>
    </row>
    <row r="24" spans="1:11" ht="25.5">
      <c r="A24" s="41" t="s">
        <v>6</v>
      </c>
      <c r="B24" s="42" t="s">
        <v>89</v>
      </c>
      <c r="C24" s="41">
        <v>2</v>
      </c>
      <c r="D24" s="41">
        <f>HLOOKUP($D$1, noncalc, 22, FALSE)</f>
        <v>2</v>
      </c>
      <c r="E24" s="43">
        <f t="shared" si="1"/>
        <v>1</v>
      </c>
      <c r="F24" s="9"/>
      <c r="G24" s="5" t="s">
        <v>36</v>
      </c>
      <c r="H24" s="29" t="s">
        <v>135</v>
      </c>
      <c r="I24" s="5">
        <v>3</v>
      </c>
      <c r="J24" s="5">
        <f>HLOOKUP($D$1, Calc, 22, FALSE)</f>
        <v>3</v>
      </c>
      <c r="K24" s="13">
        <f t="shared" si="0"/>
        <v>1</v>
      </c>
    </row>
    <row r="25" spans="1:11" ht="25.5">
      <c r="A25" s="5" t="s">
        <v>7</v>
      </c>
      <c r="B25" s="29" t="s">
        <v>118</v>
      </c>
      <c r="C25" s="5">
        <v>4</v>
      </c>
      <c r="D25" s="5">
        <f>HLOOKUP($D$1, noncalc, 23, FALSE)</f>
        <v>4</v>
      </c>
      <c r="E25" s="13">
        <f t="shared" si="1"/>
        <v>1</v>
      </c>
      <c r="F25" s="9"/>
      <c r="G25" s="38" t="s">
        <v>27</v>
      </c>
      <c r="H25" s="39" t="s">
        <v>51</v>
      </c>
      <c r="I25" s="38">
        <v>1</v>
      </c>
      <c r="J25" s="38">
        <f>HLOOKUP($D$1, Calc, 23, FALSE)</f>
        <v>1</v>
      </c>
      <c r="K25" s="40">
        <f t="shared" si="0"/>
        <v>1</v>
      </c>
    </row>
    <row r="26" spans="1:11" ht="25.5">
      <c r="A26" s="5" t="s">
        <v>26</v>
      </c>
      <c r="B26" s="29" t="s">
        <v>67</v>
      </c>
      <c r="C26" s="5">
        <v>3</v>
      </c>
      <c r="D26" s="5">
        <f>HLOOKUP($D$1, noncalc, 24, FALSE)</f>
        <v>3</v>
      </c>
      <c r="E26" s="13">
        <f t="shared" si="1"/>
        <v>1</v>
      </c>
      <c r="F26" s="9"/>
      <c r="G26" s="44" t="s">
        <v>4</v>
      </c>
      <c r="H26" s="45" t="s">
        <v>136</v>
      </c>
      <c r="I26" s="44">
        <v>2</v>
      </c>
      <c r="J26" s="44">
        <f>HLOOKUP($D$1, Calc, 24, FALSE)</f>
        <v>2</v>
      </c>
      <c r="K26" s="46">
        <f t="shared" si="0"/>
        <v>1</v>
      </c>
    </row>
    <row r="27" spans="1:11" ht="25.5">
      <c r="A27" s="5" t="s">
        <v>28</v>
      </c>
      <c r="B27" s="29" t="s">
        <v>83</v>
      </c>
      <c r="C27" s="5">
        <v>4</v>
      </c>
      <c r="D27" s="5">
        <f>HLOOKUP($D$1, noncalc, 25, FALSE)</f>
        <v>1</v>
      </c>
      <c r="E27" s="13">
        <f t="shared" si="1"/>
        <v>0.25</v>
      </c>
      <c r="F27" s="9"/>
      <c r="G27" s="41" t="s">
        <v>40</v>
      </c>
      <c r="H27" s="42" t="s">
        <v>137</v>
      </c>
      <c r="I27" s="41">
        <v>3</v>
      </c>
      <c r="J27" s="41">
        <f>HLOOKUP($D$1, Calc, 25, FALSE)</f>
        <v>0</v>
      </c>
      <c r="K27" s="43">
        <f t="shared" si="0"/>
        <v>0</v>
      </c>
    </row>
    <row r="28" spans="1:11" ht="25.5">
      <c r="A28" s="38" t="s">
        <v>31</v>
      </c>
      <c r="B28" s="39" t="s">
        <v>57</v>
      </c>
      <c r="C28" s="38">
        <v>2</v>
      </c>
      <c r="D28" s="38">
        <f>HLOOKUP($D$1, noncalc, 26, FALSE)</f>
        <v>2</v>
      </c>
      <c r="E28" s="40">
        <f t="shared" si="1"/>
        <v>1</v>
      </c>
      <c r="F28" s="9"/>
      <c r="G28" s="5" t="s">
        <v>41</v>
      </c>
      <c r="H28" s="29" t="s">
        <v>138</v>
      </c>
      <c r="I28" s="5">
        <v>5</v>
      </c>
      <c r="J28" s="5">
        <f>HLOOKUP($D$1, Calc, 26, FALSE)</f>
        <v>0</v>
      </c>
      <c r="K28" s="13">
        <f t="shared" si="0"/>
        <v>0</v>
      </c>
    </row>
    <row r="29" spans="1:11" ht="38.25">
      <c r="A29" s="41" t="s">
        <v>32</v>
      </c>
      <c r="B29" s="42" t="s">
        <v>119</v>
      </c>
      <c r="C29" s="41">
        <v>2</v>
      </c>
      <c r="D29" s="41">
        <f>HLOOKUP($D$1, noncalc, 27, FALSE)</f>
        <v>2</v>
      </c>
      <c r="E29" s="43">
        <f t="shared" si="1"/>
        <v>1</v>
      </c>
      <c r="F29" s="9"/>
      <c r="G29" s="5" t="s">
        <v>7</v>
      </c>
      <c r="H29" s="29" t="s">
        <v>52</v>
      </c>
      <c r="I29" s="5">
        <v>3</v>
      </c>
      <c r="J29" s="5">
        <f>HLOOKUP($D$1, Calc, 27, FALSE)</f>
        <v>3</v>
      </c>
      <c r="K29" s="13">
        <f t="shared" si="0"/>
        <v>1</v>
      </c>
    </row>
    <row r="30" spans="1:11" ht="25.5">
      <c r="A30" s="5" t="s">
        <v>33</v>
      </c>
      <c r="B30" s="29" t="s">
        <v>90</v>
      </c>
      <c r="C30" s="5">
        <v>2</v>
      </c>
      <c r="D30" s="5">
        <f>HLOOKUP($D$1, noncalc, 28, FALSE)</f>
        <v>2</v>
      </c>
      <c r="E30" s="13">
        <f t="shared" si="1"/>
        <v>1</v>
      </c>
      <c r="F30" s="9"/>
      <c r="G30" s="5" t="s">
        <v>26</v>
      </c>
      <c r="H30" s="29" t="s">
        <v>139</v>
      </c>
      <c r="I30" s="5">
        <v>3</v>
      </c>
      <c r="J30" s="5">
        <f>HLOOKUP($D$1, Calc, 28, FALSE)</f>
        <v>3</v>
      </c>
      <c r="K30" s="13">
        <f t="shared" si="0"/>
        <v>1</v>
      </c>
    </row>
    <row r="31" spans="1:11">
      <c r="A31" s="38" t="s">
        <v>68</v>
      </c>
      <c r="B31" s="39" t="s">
        <v>69</v>
      </c>
      <c r="C31" s="38">
        <v>1</v>
      </c>
      <c r="D31" s="38">
        <f>HLOOKUP($D$1, noncalc, 29, FALSE)</f>
        <v>1</v>
      </c>
      <c r="E31" s="40">
        <f t="shared" si="1"/>
        <v>1</v>
      </c>
      <c r="F31" s="9"/>
      <c r="G31" s="38" t="s">
        <v>96</v>
      </c>
      <c r="H31" s="39" t="s">
        <v>140</v>
      </c>
      <c r="I31" s="38">
        <v>2</v>
      </c>
      <c r="J31" s="38">
        <f>HLOOKUP($D$1, Calc, 29, FALSE)</f>
        <v>2</v>
      </c>
      <c r="K31" s="40">
        <f t="shared" si="0"/>
        <v>1</v>
      </c>
    </row>
    <row r="32" spans="1:11">
      <c r="A32" s="44" t="s">
        <v>70</v>
      </c>
      <c r="B32" s="45" t="s">
        <v>71</v>
      </c>
      <c r="C32" s="44">
        <v>2</v>
      </c>
      <c r="D32" s="44">
        <f>HLOOKUP($D$1, noncalc, 30, FALSE)</f>
        <v>2</v>
      </c>
      <c r="E32" s="46">
        <f t="shared" si="1"/>
        <v>1</v>
      </c>
      <c r="F32" s="9"/>
      <c r="G32" s="41" t="s">
        <v>97</v>
      </c>
      <c r="H32" s="42" t="s">
        <v>140</v>
      </c>
      <c r="I32" s="41">
        <v>2</v>
      </c>
      <c r="J32" s="41">
        <f>HLOOKUP($D$1, Calc, 30, FALSE)</f>
        <v>2</v>
      </c>
      <c r="K32" s="43">
        <f t="shared" si="0"/>
        <v>1</v>
      </c>
    </row>
    <row r="33" spans="1:11" ht="25.5">
      <c r="A33" s="41" t="s">
        <v>72</v>
      </c>
      <c r="B33" s="42" t="s">
        <v>73</v>
      </c>
      <c r="C33" s="41">
        <v>2</v>
      </c>
      <c r="D33" s="41">
        <f>HLOOKUP($D$1, noncalc, 31, FALSE)</f>
        <v>2</v>
      </c>
      <c r="E33" s="43">
        <f t="shared" si="1"/>
        <v>1</v>
      </c>
      <c r="F33" s="9"/>
      <c r="G33" s="5" t="s">
        <v>8</v>
      </c>
      <c r="H33" s="29" t="s">
        <v>101</v>
      </c>
      <c r="I33" s="5">
        <v>3</v>
      </c>
      <c r="J33" s="5">
        <f>HLOOKUP($D$1, Calc, 31, FALSE)</f>
        <v>1</v>
      </c>
      <c r="K33" s="13">
        <f t="shared" si="0"/>
        <v>0.33333333333333331</v>
      </c>
    </row>
    <row r="34" spans="1:11" ht="25.5">
      <c r="A34" s="5" t="s">
        <v>9</v>
      </c>
      <c r="B34" s="29" t="s">
        <v>53</v>
      </c>
      <c r="C34" s="5">
        <v>4</v>
      </c>
      <c r="D34" s="5">
        <f>HLOOKUP($D$1, noncalc, 32, FALSE)</f>
        <v>0</v>
      </c>
      <c r="E34" s="13">
        <f t="shared" si="1"/>
        <v>0</v>
      </c>
      <c r="F34" s="9"/>
      <c r="G34" s="5" t="s">
        <v>33</v>
      </c>
      <c r="H34" s="29" t="s">
        <v>108</v>
      </c>
      <c r="I34" s="5">
        <v>3</v>
      </c>
      <c r="J34" s="5">
        <f>HLOOKUP($D$1, Calc, 32, FALSE)</f>
        <v>3</v>
      </c>
      <c r="K34" s="13">
        <f t="shared" si="0"/>
        <v>1</v>
      </c>
    </row>
    <row r="35" spans="1:11">
      <c r="A35" s="5" t="s">
        <v>74</v>
      </c>
      <c r="B35" s="29" t="s">
        <v>84</v>
      </c>
      <c r="C35" s="5">
        <v>4</v>
      </c>
      <c r="D35" s="5">
        <f>HLOOKUP($D$1, noncalc, 33, FALSE)</f>
        <v>0</v>
      </c>
      <c r="E35" s="13">
        <f t="shared" si="1"/>
        <v>0</v>
      </c>
      <c r="F35" s="9"/>
      <c r="G35" s="38" t="s">
        <v>68</v>
      </c>
      <c r="H35" s="39" t="s">
        <v>102</v>
      </c>
      <c r="I35" s="38">
        <v>2</v>
      </c>
      <c r="J35" s="38">
        <f>HLOOKUP($D$1, Calc, 33, FALSE)</f>
        <v>2</v>
      </c>
      <c r="K35" s="40">
        <f t="shared" si="0"/>
        <v>1</v>
      </c>
    </row>
    <row r="36" spans="1:11">
      <c r="A36" s="5" t="s">
        <v>12</v>
      </c>
      <c r="B36" s="29" t="s">
        <v>120</v>
      </c>
      <c r="C36" s="5">
        <v>4</v>
      </c>
      <c r="D36" s="5">
        <f>HLOOKUP($D$1, noncalc, 34, FALSE)</f>
        <v>0</v>
      </c>
      <c r="E36" s="13">
        <f t="shared" si="1"/>
        <v>0</v>
      </c>
      <c r="F36" s="9"/>
      <c r="G36" s="41" t="s">
        <v>70</v>
      </c>
      <c r="H36" s="42" t="s">
        <v>102</v>
      </c>
      <c r="I36" s="41">
        <v>3</v>
      </c>
      <c r="J36" s="41">
        <f>HLOOKUP($D$1, Calc, 34, FALSE)</f>
        <v>3</v>
      </c>
      <c r="K36" s="43">
        <f t="shared" si="0"/>
        <v>1</v>
      </c>
    </row>
    <row r="37" spans="1:11" ht="25.5">
      <c r="A37" s="38" t="s">
        <v>75</v>
      </c>
      <c r="B37" s="39" t="s">
        <v>121</v>
      </c>
      <c r="C37" s="38">
        <v>2</v>
      </c>
      <c r="D37" s="38">
        <f>HLOOKUP($D$1, noncalc, 35, FALSE)</f>
        <v>0</v>
      </c>
      <c r="E37" s="40">
        <f t="shared" si="1"/>
        <v>0</v>
      </c>
      <c r="F37" s="9"/>
      <c r="G37" s="38" t="s">
        <v>54</v>
      </c>
      <c r="H37" s="39" t="s">
        <v>47</v>
      </c>
      <c r="I37" s="38">
        <v>3</v>
      </c>
      <c r="J37" s="38">
        <f>HLOOKUP($D$1, Calc, 35, FALSE)</f>
        <v>2</v>
      </c>
      <c r="K37" s="40">
        <f t="shared" si="0"/>
        <v>0.66666666666666663</v>
      </c>
    </row>
    <row r="38" spans="1:11" ht="25.5">
      <c r="A38" s="41" t="s">
        <v>76</v>
      </c>
      <c r="B38" s="42" t="s">
        <v>121</v>
      </c>
      <c r="C38" s="41">
        <v>2</v>
      </c>
      <c r="D38" s="41">
        <f>HLOOKUP($D$1, noncalc, 36, FALSE)</f>
        <v>2</v>
      </c>
      <c r="E38" s="43">
        <f t="shared" si="1"/>
        <v>1</v>
      </c>
      <c r="F38" s="9"/>
      <c r="G38" s="41" t="s">
        <v>56</v>
      </c>
      <c r="H38" s="42" t="s">
        <v>47</v>
      </c>
      <c r="I38" s="41">
        <v>2</v>
      </c>
      <c r="J38" s="41">
        <f>HLOOKUP($D$1, Calc, 36, FALSE)</f>
        <v>0</v>
      </c>
      <c r="K38" s="43">
        <f t="shared" si="0"/>
        <v>0</v>
      </c>
    </row>
    <row r="39" spans="1:11">
      <c r="A39" s="38" t="s">
        <v>43</v>
      </c>
      <c r="B39" s="39" t="s">
        <v>77</v>
      </c>
      <c r="C39" s="38">
        <v>2</v>
      </c>
      <c r="D39" s="38">
        <f>HLOOKUP($D$1, noncalc, 37, FALSE)</f>
        <v>0</v>
      </c>
      <c r="E39" s="40">
        <f t="shared" si="1"/>
        <v>0</v>
      </c>
      <c r="F39" s="9"/>
      <c r="G39" s="38" t="s">
        <v>10</v>
      </c>
      <c r="H39" s="39" t="s">
        <v>141</v>
      </c>
      <c r="I39" s="38">
        <v>4</v>
      </c>
      <c r="J39" s="38">
        <f>HLOOKUP($D$1, Calc, 37, FALSE)</f>
        <v>0</v>
      </c>
      <c r="K39" s="40">
        <f t="shared" si="0"/>
        <v>0</v>
      </c>
    </row>
    <row r="40" spans="1:11" ht="25.5">
      <c r="A40" s="41" t="s">
        <v>44</v>
      </c>
      <c r="B40" s="42" t="s">
        <v>85</v>
      </c>
      <c r="C40" s="41">
        <v>2</v>
      </c>
      <c r="D40" s="41">
        <f>HLOOKUP($D$1, noncalc, 38, FALSE)</f>
        <v>0</v>
      </c>
      <c r="E40" s="43">
        <f t="shared" si="1"/>
        <v>0</v>
      </c>
      <c r="F40" s="9"/>
      <c r="G40" s="41" t="s">
        <v>11</v>
      </c>
      <c r="H40" s="42" t="s">
        <v>142</v>
      </c>
      <c r="I40" s="41">
        <v>2</v>
      </c>
      <c r="J40" s="41">
        <f>HLOOKUP($D$1, Calc, 38, FALSE)</f>
        <v>0</v>
      </c>
      <c r="K40" s="43">
        <f t="shared" si="0"/>
        <v>0</v>
      </c>
    </row>
    <row r="41" spans="1:11" ht="39.75">
      <c r="A41" s="38" t="s">
        <v>78</v>
      </c>
      <c r="B41" s="39" t="s">
        <v>122</v>
      </c>
      <c r="C41" s="38">
        <v>2</v>
      </c>
      <c r="D41" s="38">
        <f>HLOOKUP($D$1, noncalc, 39, FALSE)</f>
        <v>0</v>
      </c>
      <c r="E41" s="40">
        <f t="shared" si="1"/>
        <v>0</v>
      </c>
      <c r="F41" s="9"/>
      <c r="G41" s="5" t="s">
        <v>12</v>
      </c>
      <c r="H41" s="29" t="s">
        <v>55</v>
      </c>
      <c r="I41" s="5">
        <v>3</v>
      </c>
      <c r="J41" s="5">
        <f>HLOOKUP($D$1, Calc, 38, FALSE)</f>
        <v>0</v>
      </c>
      <c r="K41" s="13">
        <f t="shared" ref="K41:K42" si="2">J41/I41</f>
        <v>0</v>
      </c>
    </row>
    <row r="42" spans="1:11" ht="25.5">
      <c r="A42" s="41" t="s">
        <v>79</v>
      </c>
      <c r="B42" s="42" t="s">
        <v>123</v>
      </c>
      <c r="C42" s="41">
        <v>2</v>
      </c>
      <c r="D42" s="41">
        <f>HLOOKUP($D$1, noncalc, 40, FALSE)</f>
        <v>0</v>
      </c>
      <c r="E42" s="43">
        <f t="shared" si="1"/>
        <v>0</v>
      </c>
      <c r="F42" s="9"/>
      <c r="G42" s="5" t="s">
        <v>42</v>
      </c>
      <c r="H42" s="29" t="s">
        <v>103</v>
      </c>
      <c r="I42" s="5">
        <v>3</v>
      </c>
      <c r="J42" s="5">
        <f>HLOOKUP($D$1, Calc, 38, FALSE)</f>
        <v>0</v>
      </c>
      <c r="K42" s="13">
        <f t="shared" si="2"/>
        <v>0</v>
      </c>
    </row>
    <row r="43" spans="1:11">
      <c r="A43" s="38" t="s">
        <v>80</v>
      </c>
      <c r="B43" s="39" t="s">
        <v>81</v>
      </c>
      <c r="C43" s="38">
        <v>1</v>
      </c>
      <c r="D43" s="38">
        <f>HLOOKUP($D$1, noncalc, 41, FALSE)</f>
        <v>0</v>
      </c>
      <c r="E43" s="40">
        <f t="shared" si="1"/>
        <v>0</v>
      </c>
      <c r="F43" s="9"/>
      <c r="G43" s="6"/>
      <c r="H43" s="26" t="s">
        <v>13</v>
      </c>
      <c r="I43" s="5">
        <f>SUM(I5:I42)</f>
        <v>100</v>
      </c>
      <c r="J43" s="5">
        <f>SUM(J5:J42)</f>
        <v>65</v>
      </c>
      <c r="K43" s="13">
        <f>J43/I43</f>
        <v>0.65</v>
      </c>
    </row>
    <row r="44" spans="1:11" ht="25.5">
      <c r="A44" s="41" t="s">
        <v>82</v>
      </c>
      <c r="B44" s="42" t="s">
        <v>48</v>
      </c>
      <c r="C44" s="41">
        <v>4</v>
      </c>
      <c r="D44" s="41">
        <f>HLOOKUP($D$1, noncalc, 42, FALSE)</f>
        <v>0</v>
      </c>
      <c r="E44" s="43">
        <f t="shared" si="1"/>
        <v>0</v>
      </c>
      <c r="F44" s="9"/>
      <c r="G44" s="6"/>
      <c r="H44" s="10"/>
      <c r="I44" s="11"/>
      <c r="J44" s="6"/>
      <c r="K44" s="14"/>
    </row>
    <row r="45" spans="1:11">
      <c r="A45" s="18" t="s">
        <v>13</v>
      </c>
      <c r="B45" s="19"/>
      <c r="C45" s="5">
        <f>SUM(C5:C44)</f>
        <v>100</v>
      </c>
      <c r="D45" s="20">
        <f>SUM(D5:D44)</f>
        <v>62</v>
      </c>
      <c r="E45" s="13">
        <f t="shared" ref="E45" si="3">D45/C45</f>
        <v>0.62</v>
      </c>
      <c r="F45" s="7"/>
    </row>
  </sheetData>
  <mergeCells count="5">
    <mergeCell ref="A1:B1"/>
    <mergeCell ref="B2:E2"/>
    <mergeCell ref="G2:I2"/>
    <mergeCell ref="G3:K3"/>
    <mergeCell ref="A3:E3"/>
  </mergeCells>
  <conditionalFormatting sqref="E5:E44">
    <cfRule type="iconSet" priority="6">
      <iconSet iconSet="3Symbols">
        <cfvo type="percent" val="0"/>
        <cfvo type="percent" val="0" gte="0"/>
        <cfvo type="percent" val="100"/>
      </iconSet>
    </cfRule>
  </conditionalFormatting>
  <conditionalFormatting sqref="K44">
    <cfRule type="iconSet" priority="18">
      <iconSet iconSet="3Symbols">
        <cfvo type="percent" val="0"/>
        <cfvo type="percent" val="0" gte="0"/>
        <cfvo type="percent" val="100"/>
      </iconSet>
    </cfRule>
  </conditionalFormatting>
  <conditionalFormatting sqref="K5:K42">
    <cfRule type="iconSet" priority="1">
      <iconSet iconSet="3Symbols">
        <cfvo type="percent" val="0"/>
        <cfvo type="percent" val="0" gte="0"/>
        <cfvo type="percent" val="100"/>
      </iconSet>
    </cfRule>
  </conditionalFormatting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6" orientation="portrait" r:id="rId1"/>
  <rowBreaks count="1" manualBreakCount="1">
    <brk id="15" max="10" man="1"/>
  </rowBreaks>
  <colBreaks count="1" manualBreakCount="1">
    <brk id="6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NCalc Data</vt:lpstr>
      <vt:lpstr>Calc Data</vt:lpstr>
      <vt:lpstr>Student Reference</vt:lpstr>
      <vt:lpstr>ANALYSIS</vt:lpstr>
      <vt:lpstr>Sheet1</vt:lpstr>
      <vt:lpstr>Calc</vt:lpstr>
      <vt:lpstr>calcnames</vt:lpstr>
      <vt:lpstr>Names</vt:lpstr>
      <vt:lpstr>ncnames</vt:lpstr>
      <vt:lpstr>noncalc</vt:lpstr>
      <vt:lpstr>ANALYSIS!Print_Area</vt:lpstr>
      <vt:lpstr>'Student Reference'!Print_Titles</vt:lpstr>
    </vt:vector>
  </TitlesOfParts>
  <Company>Trinity High 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MuldowneyM</dc:creator>
  <cp:lastModifiedBy>MuldowneyM</cp:lastModifiedBy>
  <cp:lastPrinted>2013-01-10T21:53:59Z</cp:lastPrinted>
  <dcterms:created xsi:type="dcterms:W3CDTF">2011-09-06T19:38:33Z</dcterms:created>
  <dcterms:modified xsi:type="dcterms:W3CDTF">2013-01-10T22:34:13Z</dcterms:modified>
</cp:coreProperties>
</file>