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45" yWindow="-15" windowWidth="10275" windowHeight="8100" activeTab="3"/>
  </bookViews>
  <sheets>
    <sheet name="Student Data" sheetId="5" r:id="rId1"/>
    <sheet name="Student Reference" sheetId="2" r:id="rId2"/>
    <sheet name="Sheet1" sheetId="6" state="hidden" r:id="rId3"/>
    <sheet name="ANALYSIS" sheetId="7" r:id="rId4"/>
  </sheets>
  <definedNames>
    <definedName name="_xlnm._FilterDatabase" localSheetId="1" hidden="1">'Student Reference'!$A$1:$C$249</definedName>
    <definedName name="_xlnm.Print_Area" localSheetId="3">ANALYSIS!$A$3:$BJ$74</definedName>
    <definedName name="Student">'Student Data'!$1:$1048576</definedName>
  </definedNames>
  <calcPr calcId="125725"/>
</workbook>
</file>

<file path=xl/calcChain.xml><?xml version="1.0" encoding="utf-8"?>
<calcChain xmlns="http://schemas.openxmlformats.org/spreadsheetml/2006/main">
  <c r="AZ52" i="7"/>
  <c r="BI33"/>
  <c r="BJ33" s="1"/>
  <c r="BI32"/>
  <c r="BJ32" s="1"/>
  <c r="BI31"/>
  <c r="BJ31" s="1"/>
  <c r="BI30"/>
  <c r="BJ30" s="1"/>
  <c r="BI29"/>
  <c r="BJ29" s="1"/>
  <c r="BI28"/>
  <c r="BJ28" s="1"/>
  <c r="BI17"/>
  <c r="BJ17" s="1"/>
  <c r="BI16"/>
  <c r="BJ16" s="1"/>
  <c r="BI15"/>
  <c r="BJ15" s="1"/>
  <c r="BI14"/>
  <c r="BJ14" s="1"/>
  <c r="BI13"/>
  <c r="BJ13" s="1"/>
  <c r="BI12"/>
  <c r="BJ12" s="1"/>
  <c r="BI11"/>
  <c r="BJ11" s="1"/>
  <c r="BI10"/>
  <c r="BJ10" s="1"/>
  <c r="BI9"/>
  <c r="AU54"/>
  <c r="AS64"/>
  <c r="AT63"/>
  <c r="AU63" s="1"/>
  <c r="AT62"/>
  <c r="AU62" s="1"/>
  <c r="AT61"/>
  <c r="AU61" s="1"/>
  <c r="AT60"/>
  <c r="AU60" s="1"/>
  <c r="AT59"/>
  <c r="AU59" s="1"/>
  <c r="AT58"/>
  <c r="AU58" s="1"/>
  <c r="AT57"/>
  <c r="AU57" s="1"/>
  <c r="AT56"/>
  <c r="AU56" s="1"/>
  <c r="AT55"/>
  <c r="AU55" s="1"/>
  <c r="AT54"/>
  <c r="AT53"/>
  <c r="AT39"/>
  <c r="AU39" s="1"/>
  <c r="AT38"/>
  <c r="AU38" s="1"/>
  <c r="AT37"/>
  <c r="AU37" s="1"/>
  <c r="AT36"/>
  <c r="AU36" s="1"/>
  <c r="AT35"/>
  <c r="AU35" s="1"/>
  <c r="AT34"/>
  <c r="AT33"/>
  <c r="AU33" s="1"/>
  <c r="AT16"/>
  <c r="AU16" s="1"/>
  <c r="AT15"/>
  <c r="AU15" s="1"/>
  <c r="AT14"/>
  <c r="AU14" s="1"/>
  <c r="AT13"/>
  <c r="AU13" s="1"/>
  <c r="AT12"/>
  <c r="AU12" s="1"/>
  <c r="AT11"/>
  <c r="AU11" s="1"/>
  <c r="AT10"/>
  <c r="AU10" s="1"/>
  <c r="AT9"/>
  <c r="AD61"/>
  <c r="AE61" s="1"/>
  <c r="AD60"/>
  <c r="AE60" s="1"/>
  <c r="AD59"/>
  <c r="AD58"/>
  <c r="AE58" s="1"/>
  <c r="AD57"/>
  <c r="AE57" s="1"/>
  <c r="AD56"/>
  <c r="AE56" s="1"/>
  <c r="AD55"/>
  <c r="AE55" s="1"/>
  <c r="AD54"/>
  <c r="AE54" s="1"/>
  <c r="AD53"/>
  <c r="AD30"/>
  <c r="AE30" s="1"/>
  <c r="AD29"/>
  <c r="AE29" s="1"/>
  <c r="AD28"/>
  <c r="AE28" s="1"/>
  <c r="AD27"/>
  <c r="AE27" s="1"/>
  <c r="AD26"/>
  <c r="AE26" s="1"/>
  <c r="AD25"/>
  <c r="AE25" s="1"/>
  <c r="AD24"/>
  <c r="N52"/>
  <c r="O52" s="1"/>
  <c r="N51"/>
  <c r="O51" s="1"/>
  <c r="N50"/>
  <c r="O50" s="1"/>
  <c r="N49"/>
  <c r="O49" s="1"/>
  <c r="N48"/>
  <c r="O48" s="1"/>
  <c r="N47"/>
  <c r="O47" s="1"/>
  <c r="N46"/>
  <c r="O46" s="1"/>
  <c r="N45"/>
  <c r="O45" s="1"/>
  <c r="N44"/>
  <c r="O44" s="1"/>
  <c r="BH34"/>
  <c r="BH18"/>
  <c r="AS40"/>
  <c r="AS17"/>
  <c r="AC62"/>
  <c r="AE59"/>
  <c r="M53"/>
  <c r="M31"/>
  <c r="N30"/>
  <c r="O30" s="1"/>
  <c r="N29"/>
  <c r="O29" s="1"/>
  <c r="N28"/>
  <c r="O28" s="1"/>
  <c r="N27"/>
  <c r="N26"/>
  <c r="O26" s="1"/>
  <c r="AC31"/>
  <c r="M12"/>
  <c r="B23" i="2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A3" i="7"/>
  <c r="N11"/>
  <c r="O11" s="1"/>
  <c r="N10"/>
  <c r="O10" s="1"/>
  <c r="N9"/>
  <c r="O9" s="1"/>
  <c r="N8"/>
  <c r="O8" s="1"/>
  <c r="B2" i="2"/>
  <c r="N31" i="7" l="1"/>
  <c r="O31" s="1"/>
  <c r="AT40"/>
  <c r="AU40" s="1"/>
  <c r="AU34"/>
  <c r="O27"/>
  <c r="AD62"/>
  <c r="BI34"/>
  <c r="BI18"/>
  <c r="BJ18" s="1"/>
  <c r="BJ9"/>
  <c r="AT64"/>
  <c r="AU64" s="1"/>
  <c r="AU53"/>
  <c r="AT17"/>
  <c r="AU17" s="1"/>
  <c r="AU9"/>
  <c r="AE62"/>
  <c r="AE53"/>
  <c r="N53"/>
  <c r="O53" s="1"/>
  <c r="N12"/>
  <c r="O12" s="1"/>
  <c r="AD31"/>
  <c r="AE31" s="1"/>
  <c r="AE24"/>
  <c r="BA52" l="1"/>
  <c r="BB52" s="1"/>
  <c r="BJ34"/>
</calcChain>
</file>

<file path=xl/sharedStrings.xml><?xml version="1.0" encoding="utf-8"?>
<sst xmlns="http://schemas.openxmlformats.org/spreadsheetml/2006/main" count="190" uniqueCount="85">
  <si>
    <t>Total Marks</t>
  </si>
  <si>
    <t>Reference</t>
  </si>
  <si>
    <t>%</t>
  </si>
  <si>
    <t>Max</t>
  </si>
  <si>
    <t>Questions</t>
  </si>
  <si>
    <t xml:space="preserve">Example Student </t>
  </si>
  <si>
    <t>Q04bM1</t>
  </si>
  <si>
    <t>Q04bA1</t>
  </si>
  <si>
    <t>Q04bA2</t>
  </si>
  <si>
    <t>Q05bA1</t>
  </si>
  <si>
    <t>Q05bA2</t>
  </si>
  <si>
    <t>Q06bM1</t>
  </si>
  <si>
    <t>Q06bA1</t>
  </si>
  <si>
    <t>Q06bA2</t>
  </si>
  <si>
    <t xml:space="preserve">Actual </t>
  </si>
  <si>
    <t>Student Name</t>
  </si>
  <si>
    <t>ENTER STUDENT NUMBER HERE :</t>
  </si>
  <si>
    <t>Q03bM1</t>
  </si>
  <si>
    <t>Q03bM2</t>
  </si>
  <si>
    <t>Q03bA1</t>
  </si>
  <si>
    <t>Q05bM1</t>
  </si>
  <si>
    <t>Q05bM2</t>
  </si>
  <si>
    <t>Q09aA1</t>
  </si>
  <si>
    <t>Q09aA2</t>
  </si>
  <si>
    <t>Q10bA1</t>
  </si>
  <si>
    <t xml:space="preserve">Total </t>
  </si>
  <si>
    <t>Q01aB1</t>
  </si>
  <si>
    <t>Q01bB1</t>
  </si>
  <si>
    <t>Q01cM1</t>
  </si>
  <si>
    <t>Q01cA1</t>
  </si>
  <si>
    <t>Q02aB1</t>
  </si>
  <si>
    <t>Q02aM1</t>
  </si>
  <si>
    <t>Q02aA1</t>
  </si>
  <si>
    <t>Q02aA2</t>
  </si>
  <si>
    <t>Q02bB1</t>
  </si>
  <si>
    <t>Q03aM1</t>
  </si>
  <si>
    <t>Q03aA1</t>
  </si>
  <si>
    <t>Q03bA2</t>
  </si>
  <si>
    <t>Q03cB1</t>
  </si>
  <si>
    <t>Q03cM1</t>
  </si>
  <si>
    <t>Q03cA1</t>
  </si>
  <si>
    <t>Q04aB1</t>
  </si>
  <si>
    <t>Q04bB1</t>
  </si>
  <si>
    <t>Q04cM1</t>
  </si>
  <si>
    <t>Q04cA1</t>
  </si>
  <si>
    <t>Q05aM1</t>
  </si>
  <si>
    <t>Q05aA1</t>
  </si>
  <si>
    <t>Q05aA2</t>
  </si>
  <si>
    <t>Q05aA3</t>
  </si>
  <si>
    <t>Q05bM3</t>
  </si>
  <si>
    <t>Q06aB1</t>
  </si>
  <si>
    <t>Q06bB1</t>
  </si>
  <si>
    <t>Q06bM2</t>
  </si>
  <si>
    <t>Q06bM3</t>
  </si>
  <si>
    <t>Q06bA3</t>
  </si>
  <si>
    <t>Q07iM1</t>
  </si>
  <si>
    <t>Q07iM2</t>
  </si>
  <si>
    <t>Q07iM3</t>
  </si>
  <si>
    <t>Q07iA1</t>
  </si>
  <si>
    <t>Q7iiM1</t>
  </si>
  <si>
    <t>Q7iiM2</t>
  </si>
  <si>
    <t>Q7iiA1</t>
  </si>
  <si>
    <t>Q08iB1</t>
  </si>
  <si>
    <t>Q08iM1</t>
  </si>
  <si>
    <t>Q08iA1</t>
  </si>
  <si>
    <t>8iiaM1</t>
  </si>
  <si>
    <t>8iiaM2</t>
  </si>
  <si>
    <t>8iiaA1</t>
  </si>
  <si>
    <t>8iibM1</t>
  </si>
  <si>
    <t>8iibA1</t>
  </si>
  <si>
    <t>8iibA2</t>
  </si>
  <si>
    <t>8iibM2</t>
  </si>
  <si>
    <t>8iibA3</t>
  </si>
  <si>
    <t>Q09aM1</t>
  </si>
  <si>
    <t>Q09aM2</t>
  </si>
  <si>
    <t>Q09aM3</t>
  </si>
  <si>
    <t>Q09aA3</t>
  </si>
  <si>
    <t>Q09bM1</t>
  </si>
  <si>
    <t>Q09bA1</t>
  </si>
  <si>
    <t>Q09bB1</t>
  </si>
  <si>
    <t>Q10aM1</t>
  </si>
  <si>
    <t>Q10aM2</t>
  </si>
  <si>
    <t>Q10aA1</t>
  </si>
  <si>
    <t>Q10bM1</t>
  </si>
  <si>
    <t>Q10bM2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</si>
</sst>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5" applyNumberFormat="0" applyAlignment="0" applyProtection="0"/>
    <xf numFmtId="0" fontId="10" fillId="7" borderId="6" applyNumberFormat="0" applyAlignment="0" applyProtection="0"/>
    <xf numFmtId="0" fontId="11" fillId="7" borderId="5" applyNumberFormat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0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21" xfId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9" fontId="0" fillId="0" borderId="24" xfId="1" applyFont="1" applyFill="1" applyBorder="1" applyAlignment="1">
      <alignment horizontal="center" vertical="center"/>
    </xf>
    <xf numFmtId="9" fontId="0" fillId="0" borderId="13" xfId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9" fontId="0" fillId="0" borderId="24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9" fontId="0" fillId="0" borderId="14" xfId="1" applyFont="1" applyFill="1" applyBorder="1" applyAlignment="1">
      <alignment horizontal="center" vertical="center"/>
    </xf>
    <xf numFmtId="9" fontId="0" fillId="0" borderId="15" xfId="1" applyFont="1" applyFill="1" applyBorder="1" applyAlignment="1">
      <alignment horizontal="center" vertical="center"/>
    </xf>
    <xf numFmtId="9" fontId="0" fillId="0" borderId="16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9" fontId="0" fillId="0" borderId="19" xfId="1" applyFont="1" applyBorder="1" applyAlignment="1">
      <alignment horizontal="center" vertical="center"/>
    </xf>
    <xf numFmtId="9" fontId="0" fillId="0" borderId="21" xfId="1" applyFont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</xdr:row>
      <xdr:rowOff>111125</xdr:rowOff>
    </xdr:from>
    <xdr:to>
      <xdr:col>10</xdr:col>
      <xdr:colOff>428301</xdr:colOff>
      <xdr:row>21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095" t="28671" r="15683" b="7472"/>
        <a:stretch>
          <a:fillRect/>
        </a:stretch>
      </xdr:blipFill>
      <xdr:spPr bwMode="auto">
        <a:xfrm>
          <a:off x="63500" y="1063625"/>
          <a:ext cx="6873551" cy="330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47626</xdr:colOff>
      <xdr:row>22</xdr:row>
      <xdr:rowOff>0</xdr:rowOff>
    </xdr:from>
    <xdr:to>
      <xdr:col>10</xdr:col>
      <xdr:colOff>428626</xdr:colOff>
      <xdr:row>36</xdr:row>
      <xdr:rowOff>3620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8852" t="28429" r="15663" b="19922"/>
        <a:stretch>
          <a:fillRect/>
        </a:stretch>
      </xdr:blipFill>
      <xdr:spPr bwMode="auto">
        <a:xfrm>
          <a:off x="47626" y="4413250"/>
          <a:ext cx="6889750" cy="2670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47625</xdr:colOff>
      <xdr:row>36</xdr:row>
      <xdr:rowOff>47626</xdr:rowOff>
    </xdr:from>
    <xdr:to>
      <xdr:col>10</xdr:col>
      <xdr:colOff>412750</xdr:colOff>
      <xdr:row>57</xdr:row>
      <xdr:rowOff>60198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4999" t="18880" r="21195" b="15365"/>
        <a:stretch>
          <a:fillRect/>
        </a:stretch>
      </xdr:blipFill>
      <xdr:spPr bwMode="auto">
        <a:xfrm>
          <a:off x="47625" y="7127876"/>
          <a:ext cx="6873875" cy="40130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25</xdr:col>
      <xdr:colOff>254000</xdr:colOff>
      <xdr:row>44</xdr:row>
      <xdr:rowOff>119764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35187" t="15856" r="38361" b="20287"/>
        <a:stretch>
          <a:fillRect/>
        </a:stretch>
      </xdr:blipFill>
      <xdr:spPr bwMode="auto">
        <a:xfrm>
          <a:off x="9810750" y="952500"/>
          <a:ext cx="5683250" cy="77715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127000</xdr:colOff>
      <xdr:row>45</xdr:row>
      <xdr:rowOff>95250</xdr:rowOff>
    </xdr:from>
    <xdr:to>
      <xdr:col>26</xdr:col>
      <xdr:colOff>118584</xdr:colOff>
      <xdr:row>73</xdr:row>
      <xdr:rowOff>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28515" t="19965" r="32768" b="25998"/>
        <a:stretch>
          <a:fillRect/>
        </a:stretch>
      </xdr:blipFill>
      <xdr:spPr bwMode="auto">
        <a:xfrm>
          <a:off x="9334500" y="8890000"/>
          <a:ext cx="6627334" cy="523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142875</xdr:colOff>
      <xdr:row>2</xdr:row>
      <xdr:rowOff>174625</xdr:rowOff>
    </xdr:from>
    <xdr:to>
      <xdr:col>40</xdr:col>
      <xdr:colOff>396875</xdr:colOff>
      <xdr:row>27</xdr:row>
      <xdr:rowOff>79375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8167" t="19548" r="32472" b="16160"/>
        <a:stretch>
          <a:fillRect/>
        </a:stretch>
      </xdr:blipFill>
      <xdr:spPr bwMode="auto">
        <a:xfrm>
          <a:off x="19526250" y="746125"/>
          <a:ext cx="5207000" cy="4714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31</xdr:col>
      <xdr:colOff>103188</xdr:colOff>
      <xdr:row>29</xdr:row>
      <xdr:rowOff>119062</xdr:rowOff>
    </xdr:from>
    <xdr:to>
      <xdr:col>41</xdr:col>
      <xdr:colOff>452438</xdr:colOff>
      <xdr:row>42</xdr:row>
      <xdr:rowOff>97765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8600" t="19331" r="32322" b="54170"/>
        <a:stretch>
          <a:fillRect/>
        </a:stretch>
      </xdr:blipFill>
      <xdr:spPr bwMode="auto">
        <a:xfrm>
          <a:off x="18867438" y="5881687"/>
          <a:ext cx="6540500" cy="24552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31</xdr:col>
      <xdr:colOff>158750</xdr:colOff>
      <xdr:row>45</xdr:row>
      <xdr:rowOff>47625</xdr:rowOff>
    </xdr:from>
    <xdr:to>
      <xdr:col>41</xdr:col>
      <xdr:colOff>558620</xdr:colOff>
      <xdr:row>67</xdr:row>
      <xdr:rowOff>142875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8476" t="20182" r="32446" b="33811"/>
        <a:stretch>
          <a:fillRect/>
        </a:stretch>
      </xdr:blipFill>
      <xdr:spPr bwMode="auto">
        <a:xfrm>
          <a:off x="18923000" y="8858250"/>
          <a:ext cx="6591120" cy="428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47</xdr:col>
      <xdr:colOff>63499</xdr:colOff>
      <xdr:row>2</xdr:row>
      <xdr:rowOff>127000</xdr:rowOff>
    </xdr:from>
    <xdr:to>
      <xdr:col>57</xdr:col>
      <xdr:colOff>86626</xdr:colOff>
      <xdr:row>15</xdr:row>
      <xdr:rowOff>23813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28311" t="18880" r="32669" b="53559"/>
        <a:stretch>
          <a:fillRect/>
        </a:stretch>
      </xdr:blipFill>
      <xdr:spPr bwMode="auto">
        <a:xfrm>
          <a:off x="27924124" y="698500"/>
          <a:ext cx="6214377" cy="24209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47</xdr:col>
      <xdr:colOff>190499</xdr:colOff>
      <xdr:row>16</xdr:row>
      <xdr:rowOff>166687</xdr:rowOff>
    </xdr:from>
    <xdr:to>
      <xdr:col>57</xdr:col>
      <xdr:colOff>89476</xdr:colOff>
      <xdr:row>43</xdr:row>
      <xdr:rowOff>47624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28803" t="19531" r="32792" b="23177"/>
        <a:stretch>
          <a:fillRect/>
        </a:stretch>
      </xdr:blipFill>
      <xdr:spPr bwMode="auto">
        <a:xfrm>
          <a:off x="28051124" y="3452812"/>
          <a:ext cx="6090227" cy="50244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G78"/>
  <sheetViews>
    <sheetView workbookViewId="0">
      <pane xSplit="1" ySplit="2" topLeftCell="B3" activePane="bottomRight" state="frozen"/>
      <selection activeCell="IT36" sqref="IT36"/>
      <selection pane="topRight" activeCell="IT36" sqref="IT36"/>
      <selection pane="bottomLeft" activeCell="IT36" sqref="IT36"/>
      <selection pane="bottomRight" activeCell="D5" sqref="D5"/>
    </sheetView>
  </sheetViews>
  <sheetFormatPr defaultRowHeight="15"/>
  <cols>
    <col min="1" max="1" width="11.140625" bestFit="1" customWidth="1"/>
    <col min="129" max="129" width="9.140625" style="3"/>
  </cols>
  <sheetData>
    <row r="1" spans="1:501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</row>
    <row r="2" spans="1:501">
      <c r="A2" t="s">
        <v>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SG2" t="s">
        <v>5</v>
      </c>
    </row>
    <row r="3" spans="1:501">
      <c r="A3" s="6" t="s">
        <v>26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SG3">
        <v>1</v>
      </c>
    </row>
    <row r="4" spans="1:501">
      <c r="A4" s="6" t="s">
        <v>27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SG4">
        <v>2</v>
      </c>
    </row>
    <row r="5" spans="1:501">
      <c r="A5" s="6" t="s">
        <v>28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SG5">
        <v>3</v>
      </c>
    </row>
    <row r="6" spans="1:501">
      <c r="A6" s="6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SG6">
        <v>4</v>
      </c>
    </row>
    <row r="7" spans="1:501">
      <c r="A7" s="6" t="s">
        <v>30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SG7">
        <v>5</v>
      </c>
    </row>
    <row r="8" spans="1:501">
      <c r="A8" s="6" t="s">
        <v>31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SG8">
        <v>6</v>
      </c>
    </row>
    <row r="9" spans="1:501">
      <c r="A9" s="6" t="s">
        <v>32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SG9">
        <v>7</v>
      </c>
    </row>
    <row r="10" spans="1:501">
      <c r="A10" s="6" t="s">
        <v>33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SG10">
        <v>8</v>
      </c>
    </row>
    <row r="11" spans="1:501">
      <c r="A11" s="6" t="s">
        <v>34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SG11">
        <v>9</v>
      </c>
    </row>
    <row r="12" spans="1:501">
      <c r="A12" s="6" t="s">
        <v>35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SG12">
        <v>10</v>
      </c>
    </row>
    <row r="13" spans="1:501">
      <c r="A13" s="6" t="s">
        <v>36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SG13">
        <v>11</v>
      </c>
    </row>
    <row r="14" spans="1:501">
      <c r="A14" s="6" t="s">
        <v>17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SG14">
        <v>12</v>
      </c>
    </row>
    <row r="15" spans="1:501">
      <c r="A15" s="6" t="s">
        <v>19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SG15">
        <v>13</v>
      </c>
    </row>
    <row r="16" spans="1:501">
      <c r="A16" s="6" t="s">
        <v>18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SG16">
        <v>14</v>
      </c>
    </row>
    <row r="17" spans="1:501">
      <c r="A17" s="6" t="s">
        <v>37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SG17">
        <v>15</v>
      </c>
    </row>
    <row r="18" spans="1:501">
      <c r="A18" s="6" t="s">
        <v>38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SG18">
        <v>16</v>
      </c>
    </row>
    <row r="19" spans="1:501">
      <c r="A19" s="6" t="s">
        <v>39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SG19">
        <v>17</v>
      </c>
    </row>
    <row r="20" spans="1:501">
      <c r="A20" s="6" t="s">
        <v>40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SG20">
        <v>18</v>
      </c>
    </row>
    <row r="21" spans="1:501">
      <c r="A21" s="6" t="s">
        <v>41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SG21">
        <v>19</v>
      </c>
    </row>
    <row r="22" spans="1:501">
      <c r="A22" s="6" t="s">
        <v>42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SG22">
        <v>20</v>
      </c>
    </row>
    <row r="23" spans="1:501">
      <c r="A23" s="6" t="s">
        <v>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SG23">
        <v>21</v>
      </c>
    </row>
    <row r="24" spans="1:501">
      <c r="A24" s="6" t="s">
        <v>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SG24">
        <v>22</v>
      </c>
    </row>
    <row r="25" spans="1:501">
      <c r="A25" s="6" t="s">
        <v>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SG25">
        <v>23</v>
      </c>
    </row>
    <row r="26" spans="1:501">
      <c r="A26" s="6" t="s">
        <v>43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SG26">
        <v>24</v>
      </c>
    </row>
    <row r="27" spans="1:501">
      <c r="A27" s="6" t="s">
        <v>44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SG27">
        <v>25</v>
      </c>
    </row>
    <row r="28" spans="1:501">
      <c r="A28" s="6" t="s">
        <v>45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SG28">
        <v>26</v>
      </c>
    </row>
    <row r="29" spans="1:501">
      <c r="A29" s="6" t="s">
        <v>46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SG29">
        <v>27</v>
      </c>
    </row>
    <row r="30" spans="1:501">
      <c r="A30" s="6" t="s">
        <v>47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SG30">
        <v>28</v>
      </c>
    </row>
    <row r="31" spans="1:501">
      <c r="A31" s="6" t="s">
        <v>48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SG31">
        <v>29</v>
      </c>
    </row>
    <row r="32" spans="1:501">
      <c r="A32" s="6" t="s">
        <v>20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SG32">
        <v>30</v>
      </c>
    </row>
    <row r="33" spans="1:501">
      <c r="A33" s="6" t="s">
        <v>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SG33">
        <v>31</v>
      </c>
    </row>
    <row r="34" spans="1:501">
      <c r="A34" s="6" t="s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SG34">
        <v>32</v>
      </c>
    </row>
    <row r="35" spans="1:501">
      <c r="A35" s="6" t="s">
        <v>49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SG35">
        <v>33</v>
      </c>
    </row>
    <row r="36" spans="1:501">
      <c r="A36" s="6" t="s">
        <v>10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SG36">
        <v>34</v>
      </c>
    </row>
    <row r="37" spans="1:501">
      <c r="A37" s="6" t="s">
        <v>50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SG37">
        <v>35</v>
      </c>
    </row>
    <row r="38" spans="1:501">
      <c r="A38" s="6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SG38">
        <v>36</v>
      </c>
    </row>
    <row r="39" spans="1:501">
      <c r="A39" s="6" t="s">
        <v>11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SG39">
        <v>37</v>
      </c>
    </row>
    <row r="40" spans="1:501">
      <c r="A40" s="6" t="s">
        <v>12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SG40">
        <v>38</v>
      </c>
    </row>
    <row r="41" spans="1:501">
      <c r="A41" s="6" t="s">
        <v>52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DY41"/>
      <c r="SG41">
        <v>39</v>
      </c>
    </row>
    <row r="42" spans="1:501">
      <c r="A42" s="6" t="s">
        <v>13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DY42"/>
      <c r="SG42">
        <v>40</v>
      </c>
    </row>
    <row r="43" spans="1:501">
      <c r="A43" s="6" t="s">
        <v>53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DY43"/>
      <c r="SG43">
        <v>41</v>
      </c>
    </row>
    <row r="44" spans="1:501">
      <c r="A44" s="6" t="s">
        <v>54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DY44"/>
      <c r="SG44">
        <v>42</v>
      </c>
    </row>
    <row r="45" spans="1:501">
      <c r="A45" s="6" t="s">
        <v>55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DY45"/>
      <c r="SG45">
        <v>43</v>
      </c>
    </row>
    <row r="46" spans="1:501">
      <c r="A46" s="6" t="s">
        <v>56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DY46"/>
      <c r="SG46" s="6">
        <v>44</v>
      </c>
    </row>
    <row r="47" spans="1:501">
      <c r="A47" s="6" t="s">
        <v>57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SG47" s="6">
        <v>45</v>
      </c>
    </row>
    <row r="48" spans="1:501">
      <c r="A48" s="6" t="s">
        <v>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SG48" s="6">
        <v>46</v>
      </c>
    </row>
    <row r="49" spans="1:501">
      <c r="A49" s="6" t="s">
        <v>59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SG49" s="6">
        <v>47</v>
      </c>
    </row>
    <row r="50" spans="1:501">
      <c r="A50" s="6" t="s">
        <v>60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SG50" s="6">
        <v>48</v>
      </c>
    </row>
    <row r="51" spans="1:501">
      <c r="A51" s="6" t="s">
        <v>61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SG51" s="6">
        <v>49</v>
      </c>
    </row>
    <row r="52" spans="1:501">
      <c r="A52" s="6" t="s">
        <v>62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SG52" s="6">
        <v>50</v>
      </c>
    </row>
    <row r="53" spans="1:501">
      <c r="A53" s="6" t="s">
        <v>63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SG53" s="6">
        <v>51</v>
      </c>
    </row>
    <row r="54" spans="1:501">
      <c r="A54" s="6" t="s">
        <v>64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SG54" s="6">
        <v>52</v>
      </c>
    </row>
    <row r="55" spans="1:501">
      <c r="A55" s="6" t="s">
        <v>65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SG55" s="6">
        <v>53</v>
      </c>
    </row>
    <row r="56" spans="1:501">
      <c r="A56" s="6" t="s">
        <v>66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SG56" s="6">
        <v>54</v>
      </c>
    </row>
    <row r="57" spans="1:501">
      <c r="A57" s="6" t="s">
        <v>67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SG57" s="6">
        <v>55</v>
      </c>
    </row>
    <row r="58" spans="1:501">
      <c r="A58" s="6" t="s">
        <v>68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SG58" s="6">
        <v>56</v>
      </c>
    </row>
    <row r="59" spans="1:501">
      <c r="A59" s="6" t="s">
        <v>69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SG59" s="6">
        <v>57</v>
      </c>
    </row>
    <row r="60" spans="1:501">
      <c r="A60" s="6" t="s">
        <v>70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SG60" s="6">
        <v>58</v>
      </c>
    </row>
    <row r="61" spans="1:501">
      <c r="A61" s="6" t="s">
        <v>71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SG61" s="6">
        <v>59</v>
      </c>
    </row>
    <row r="62" spans="1:501">
      <c r="A62" s="6" t="s">
        <v>72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SG62" s="6">
        <v>60</v>
      </c>
    </row>
    <row r="63" spans="1:501">
      <c r="A63" s="6" t="s">
        <v>73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SG63" s="6">
        <v>61</v>
      </c>
    </row>
    <row r="64" spans="1:501">
      <c r="A64" s="6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SG64" s="6">
        <v>62</v>
      </c>
    </row>
    <row r="65" spans="1:501">
      <c r="A65" s="6" t="s">
        <v>74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SG65" s="6">
        <v>63</v>
      </c>
    </row>
    <row r="66" spans="1:501">
      <c r="A66" s="6" t="s">
        <v>23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SG66" s="6">
        <v>64</v>
      </c>
    </row>
    <row r="67" spans="1:501">
      <c r="A67" s="6" t="s">
        <v>75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SG67" s="6">
        <v>65</v>
      </c>
    </row>
    <row r="68" spans="1:501">
      <c r="A68" s="6" t="s">
        <v>76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SG68" s="6">
        <v>66</v>
      </c>
    </row>
    <row r="69" spans="1:501">
      <c r="A69" s="6" t="s">
        <v>77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SG69" s="6">
        <v>67</v>
      </c>
    </row>
    <row r="70" spans="1:501">
      <c r="A70" s="6" t="s">
        <v>78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SG70" s="6">
        <v>68</v>
      </c>
    </row>
    <row r="71" spans="1:501">
      <c r="A71" s="6" t="s">
        <v>79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SG71" s="6">
        <v>69</v>
      </c>
    </row>
    <row r="72" spans="1:501">
      <c r="A72" s="6" t="s">
        <v>80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SG72" s="6">
        <v>70</v>
      </c>
    </row>
    <row r="73" spans="1:501">
      <c r="A73" s="6" t="s">
        <v>81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SG73" s="6">
        <v>71</v>
      </c>
    </row>
    <row r="74" spans="1:501">
      <c r="A74" s="6" t="s">
        <v>82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SG74" s="6">
        <v>72</v>
      </c>
    </row>
    <row r="75" spans="1:501">
      <c r="A75" s="6" t="s">
        <v>83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SG75" s="6">
        <v>73</v>
      </c>
    </row>
    <row r="76" spans="1:501">
      <c r="A76" s="6" t="s">
        <v>84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SG76" s="6">
        <v>74</v>
      </c>
    </row>
    <row r="77" spans="1:501">
      <c r="A77" s="6" t="s">
        <v>24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SG77" s="6">
        <v>75</v>
      </c>
    </row>
    <row r="78" spans="1:501">
      <c r="A78" s="6" t="s">
        <v>0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&amp;Lwww.justmaths.co.uk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501"/>
  <sheetViews>
    <sheetView workbookViewId="0">
      <pane ySplit="1" topLeftCell="A2" activePane="bottomLeft" state="frozen"/>
      <selection pane="bottomLeft" activeCell="J496" sqref="J496"/>
    </sheetView>
  </sheetViews>
  <sheetFormatPr defaultRowHeight="15"/>
  <cols>
    <col min="1" max="1" width="17.7109375" style="1" customWidth="1"/>
    <col min="2" max="2" width="29.28515625" style="1" customWidth="1"/>
    <col min="3" max="16384" width="9.140625" style="1"/>
  </cols>
  <sheetData>
    <row r="1" spans="1:2">
      <c r="A1" s="5" t="s">
        <v>1</v>
      </c>
      <c r="B1" s="5" t="s">
        <v>15</v>
      </c>
    </row>
    <row r="2" spans="1:2">
      <c r="A2" s="4">
        <v>1</v>
      </c>
      <c r="B2" s="4">
        <f t="shared" ref="B2:B65" si="0">HLOOKUP(A2,Student,2,FALSE)</f>
        <v>0</v>
      </c>
    </row>
    <row r="3" spans="1:2">
      <c r="A3" s="4">
        <v>2</v>
      </c>
      <c r="B3" s="4">
        <f t="shared" si="0"/>
        <v>0</v>
      </c>
    </row>
    <row r="4" spans="1:2">
      <c r="A4" s="4">
        <v>3</v>
      </c>
      <c r="B4" s="4">
        <f t="shared" si="0"/>
        <v>0</v>
      </c>
    </row>
    <row r="5" spans="1:2">
      <c r="A5" s="4">
        <v>4</v>
      </c>
      <c r="B5" s="4">
        <f t="shared" si="0"/>
        <v>0</v>
      </c>
    </row>
    <row r="6" spans="1:2">
      <c r="A6" s="4">
        <v>5</v>
      </c>
      <c r="B6" s="4">
        <f t="shared" si="0"/>
        <v>0</v>
      </c>
    </row>
    <row r="7" spans="1:2">
      <c r="A7" s="4">
        <v>6</v>
      </c>
      <c r="B7" s="4">
        <f t="shared" si="0"/>
        <v>0</v>
      </c>
    </row>
    <row r="8" spans="1:2">
      <c r="A8" s="4">
        <v>7</v>
      </c>
      <c r="B8" s="4">
        <f t="shared" si="0"/>
        <v>0</v>
      </c>
    </row>
    <row r="9" spans="1:2">
      <c r="A9" s="4">
        <v>8</v>
      </c>
      <c r="B9" s="4">
        <f t="shared" si="0"/>
        <v>0</v>
      </c>
    </row>
    <row r="10" spans="1:2">
      <c r="A10" s="4">
        <v>9</v>
      </c>
      <c r="B10" s="4">
        <f t="shared" si="0"/>
        <v>0</v>
      </c>
    </row>
    <row r="11" spans="1:2">
      <c r="A11" s="4">
        <v>10</v>
      </c>
      <c r="B11" s="4">
        <f t="shared" si="0"/>
        <v>0</v>
      </c>
    </row>
    <row r="12" spans="1:2">
      <c r="A12" s="4">
        <v>11</v>
      </c>
      <c r="B12" s="4">
        <f t="shared" si="0"/>
        <v>0</v>
      </c>
    </row>
    <row r="13" spans="1:2">
      <c r="A13" s="4">
        <v>12</v>
      </c>
      <c r="B13" s="4">
        <f t="shared" si="0"/>
        <v>0</v>
      </c>
    </row>
    <row r="14" spans="1:2">
      <c r="A14" s="4">
        <v>13</v>
      </c>
      <c r="B14" s="4">
        <f t="shared" si="0"/>
        <v>0</v>
      </c>
    </row>
    <row r="15" spans="1:2">
      <c r="A15" s="4">
        <v>14</v>
      </c>
      <c r="B15" s="4">
        <f t="shared" si="0"/>
        <v>0</v>
      </c>
    </row>
    <row r="16" spans="1:2">
      <c r="A16" s="4">
        <v>15</v>
      </c>
      <c r="B16" s="4">
        <f t="shared" si="0"/>
        <v>0</v>
      </c>
    </row>
    <row r="17" spans="1:2">
      <c r="A17" s="4">
        <v>16</v>
      </c>
      <c r="B17" s="4">
        <f t="shared" si="0"/>
        <v>0</v>
      </c>
    </row>
    <row r="18" spans="1:2">
      <c r="A18" s="4">
        <v>17</v>
      </c>
      <c r="B18" s="4">
        <f t="shared" si="0"/>
        <v>0</v>
      </c>
    </row>
    <row r="19" spans="1:2">
      <c r="A19" s="4">
        <v>18</v>
      </c>
      <c r="B19" s="4">
        <f t="shared" si="0"/>
        <v>0</v>
      </c>
    </row>
    <row r="20" spans="1:2">
      <c r="A20" s="4">
        <v>19</v>
      </c>
      <c r="B20" s="4">
        <f t="shared" si="0"/>
        <v>0</v>
      </c>
    </row>
    <row r="21" spans="1:2">
      <c r="A21" s="4">
        <v>20</v>
      </c>
      <c r="B21" s="4">
        <f t="shared" si="0"/>
        <v>0</v>
      </c>
    </row>
    <row r="22" spans="1:2">
      <c r="A22" s="4">
        <v>21</v>
      </c>
      <c r="B22" s="4">
        <f t="shared" si="0"/>
        <v>0</v>
      </c>
    </row>
    <row r="23" spans="1:2">
      <c r="A23" s="4">
        <v>22</v>
      </c>
      <c r="B23" s="4">
        <f t="shared" si="0"/>
        <v>0</v>
      </c>
    </row>
    <row r="24" spans="1:2">
      <c r="A24" s="4">
        <v>23</v>
      </c>
      <c r="B24" s="4">
        <f t="shared" si="0"/>
        <v>0</v>
      </c>
    </row>
    <row r="25" spans="1:2">
      <c r="A25" s="4">
        <v>24</v>
      </c>
      <c r="B25" s="4">
        <f t="shared" si="0"/>
        <v>0</v>
      </c>
    </row>
    <row r="26" spans="1:2">
      <c r="A26" s="4">
        <v>25</v>
      </c>
      <c r="B26" s="4">
        <f t="shared" si="0"/>
        <v>0</v>
      </c>
    </row>
    <row r="27" spans="1:2">
      <c r="A27" s="4">
        <v>26</v>
      </c>
      <c r="B27" s="4">
        <f t="shared" si="0"/>
        <v>0</v>
      </c>
    </row>
    <row r="28" spans="1:2">
      <c r="A28" s="4">
        <v>27</v>
      </c>
      <c r="B28" s="4">
        <f t="shared" si="0"/>
        <v>0</v>
      </c>
    </row>
    <row r="29" spans="1:2">
      <c r="A29" s="4">
        <v>28</v>
      </c>
      <c r="B29" s="4">
        <f t="shared" si="0"/>
        <v>0</v>
      </c>
    </row>
    <row r="30" spans="1:2">
      <c r="A30" s="4">
        <v>29</v>
      </c>
      <c r="B30" s="4">
        <f t="shared" si="0"/>
        <v>0</v>
      </c>
    </row>
    <row r="31" spans="1:2">
      <c r="A31" s="4">
        <v>30</v>
      </c>
      <c r="B31" s="4">
        <f t="shared" si="0"/>
        <v>0</v>
      </c>
    </row>
    <row r="32" spans="1:2">
      <c r="A32" s="4">
        <v>31</v>
      </c>
      <c r="B32" s="4">
        <f t="shared" si="0"/>
        <v>0</v>
      </c>
    </row>
    <row r="33" spans="1:2">
      <c r="A33" s="4">
        <v>32</v>
      </c>
      <c r="B33" s="4">
        <f t="shared" si="0"/>
        <v>0</v>
      </c>
    </row>
    <row r="34" spans="1:2">
      <c r="A34" s="4">
        <v>33</v>
      </c>
      <c r="B34" s="4">
        <f t="shared" si="0"/>
        <v>0</v>
      </c>
    </row>
    <row r="35" spans="1:2">
      <c r="A35" s="4">
        <v>34</v>
      </c>
      <c r="B35" s="4">
        <f t="shared" si="0"/>
        <v>0</v>
      </c>
    </row>
    <row r="36" spans="1:2">
      <c r="A36" s="4">
        <v>35</v>
      </c>
      <c r="B36" s="4">
        <f t="shared" si="0"/>
        <v>0</v>
      </c>
    </row>
    <row r="37" spans="1:2">
      <c r="A37" s="4">
        <v>36</v>
      </c>
      <c r="B37" s="4">
        <f t="shared" si="0"/>
        <v>0</v>
      </c>
    </row>
    <row r="38" spans="1:2">
      <c r="A38" s="4">
        <v>37</v>
      </c>
      <c r="B38" s="4">
        <f t="shared" si="0"/>
        <v>0</v>
      </c>
    </row>
    <row r="39" spans="1:2">
      <c r="A39" s="4">
        <v>38</v>
      </c>
      <c r="B39" s="4">
        <f t="shared" si="0"/>
        <v>0</v>
      </c>
    </row>
    <row r="40" spans="1:2">
      <c r="A40" s="4">
        <v>39</v>
      </c>
      <c r="B40" s="4">
        <f t="shared" si="0"/>
        <v>0</v>
      </c>
    </row>
    <row r="41" spans="1:2">
      <c r="A41" s="4">
        <v>40</v>
      </c>
      <c r="B41" s="4">
        <f t="shared" si="0"/>
        <v>0</v>
      </c>
    </row>
    <row r="42" spans="1:2">
      <c r="A42" s="4">
        <v>41</v>
      </c>
      <c r="B42" s="4">
        <f t="shared" si="0"/>
        <v>0</v>
      </c>
    </row>
    <row r="43" spans="1:2">
      <c r="A43" s="4">
        <v>42</v>
      </c>
      <c r="B43" s="4">
        <f t="shared" si="0"/>
        <v>0</v>
      </c>
    </row>
    <row r="44" spans="1:2">
      <c r="A44" s="4">
        <v>43</v>
      </c>
      <c r="B44" s="4">
        <f t="shared" si="0"/>
        <v>0</v>
      </c>
    </row>
    <row r="45" spans="1:2">
      <c r="A45" s="4">
        <v>44</v>
      </c>
      <c r="B45" s="4">
        <f t="shared" si="0"/>
        <v>0</v>
      </c>
    </row>
    <row r="46" spans="1:2">
      <c r="A46" s="4">
        <v>45</v>
      </c>
      <c r="B46" s="4">
        <f t="shared" si="0"/>
        <v>0</v>
      </c>
    </row>
    <row r="47" spans="1:2">
      <c r="A47" s="4">
        <v>46</v>
      </c>
      <c r="B47" s="4">
        <f t="shared" si="0"/>
        <v>0</v>
      </c>
    </row>
    <row r="48" spans="1:2">
      <c r="A48" s="4">
        <v>47</v>
      </c>
      <c r="B48" s="4">
        <f t="shared" si="0"/>
        <v>0</v>
      </c>
    </row>
    <row r="49" spans="1:2">
      <c r="A49" s="4">
        <v>48</v>
      </c>
      <c r="B49" s="4">
        <f t="shared" si="0"/>
        <v>0</v>
      </c>
    </row>
    <row r="50" spans="1:2">
      <c r="A50" s="4">
        <v>49</v>
      </c>
      <c r="B50" s="4">
        <f t="shared" si="0"/>
        <v>0</v>
      </c>
    </row>
    <row r="51" spans="1:2">
      <c r="A51" s="4">
        <v>50</v>
      </c>
      <c r="B51" s="4">
        <f t="shared" si="0"/>
        <v>0</v>
      </c>
    </row>
    <row r="52" spans="1:2">
      <c r="A52" s="4">
        <v>51</v>
      </c>
      <c r="B52" s="4">
        <f t="shared" si="0"/>
        <v>0</v>
      </c>
    </row>
    <row r="53" spans="1:2">
      <c r="A53" s="4">
        <v>52</v>
      </c>
      <c r="B53" s="4">
        <f t="shared" si="0"/>
        <v>0</v>
      </c>
    </row>
    <row r="54" spans="1:2">
      <c r="A54" s="4">
        <v>53</v>
      </c>
      <c r="B54" s="4">
        <f t="shared" si="0"/>
        <v>0</v>
      </c>
    </row>
    <row r="55" spans="1:2">
      <c r="A55" s="4">
        <v>54</v>
      </c>
      <c r="B55" s="4">
        <f t="shared" si="0"/>
        <v>0</v>
      </c>
    </row>
    <row r="56" spans="1:2">
      <c r="A56" s="4">
        <v>55</v>
      </c>
      <c r="B56" s="4">
        <f t="shared" si="0"/>
        <v>0</v>
      </c>
    </row>
    <row r="57" spans="1:2">
      <c r="A57" s="4">
        <v>56</v>
      </c>
      <c r="B57" s="4">
        <f t="shared" si="0"/>
        <v>0</v>
      </c>
    </row>
    <row r="58" spans="1:2">
      <c r="A58" s="4">
        <v>57</v>
      </c>
      <c r="B58" s="4">
        <f t="shared" si="0"/>
        <v>0</v>
      </c>
    </row>
    <row r="59" spans="1:2">
      <c r="A59" s="4">
        <v>58</v>
      </c>
      <c r="B59" s="4">
        <f t="shared" si="0"/>
        <v>0</v>
      </c>
    </row>
    <row r="60" spans="1:2">
      <c r="A60" s="4">
        <v>59</v>
      </c>
      <c r="B60" s="4">
        <f t="shared" si="0"/>
        <v>0</v>
      </c>
    </row>
    <row r="61" spans="1:2">
      <c r="A61" s="4">
        <v>60</v>
      </c>
      <c r="B61" s="4">
        <f t="shared" si="0"/>
        <v>0</v>
      </c>
    </row>
    <row r="62" spans="1:2">
      <c r="A62" s="4">
        <v>61</v>
      </c>
      <c r="B62" s="4">
        <f t="shared" si="0"/>
        <v>0</v>
      </c>
    </row>
    <row r="63" spans="1:2">
      <c r="A63" s="4">
        <v>62</v>
      </c>
      <c r="B63" s="4">
        <f t="shared" si="0"/>
        <v>0</v>
      </c>
    </row>
    <row r="64" spans="1:2">
      <c r="A64" s="4">
        <v>63</v>
      </c>
      <c r="B64" s="4">
        <f t="shared" si="0"/>
        <v>0</v>
      </c>
    </row>
    <row r="65" spans="1:2">
      <c r="A65" s="4">
        <v>64</v>
      </c>
      <c r="B65" s="4">
        <f t="shared" si="0"/>
        <v>0</v>
      </c>
    </row>
    <row r="66" spans="1:2">
      <c r="A66" s="4">
        <v>65</v>
      </c>
      <c r="B66" s="4">
        <f t="shared" ref="B66:B129" si="1">HLOOKUP(A66,Student,2,FALSE)</f>
        <v>0</v>
      </c>
    </row>
    <row r="67" spans="1:2">
      <c r="A67" s="4">
        <v>66</v>
      </c>
      <c r="B67" s="4">
        <f t="shared" si="1"/>
        <v>0</v>
      </c>
    </row>
    <row r="68" spans="1:2">
      <c r="A68" s="4">
        <v>67</v>
      </c>
      <c r="B68" s="4">
        <f t="shared" si="1"/>
        <v>0</v>
      </c>
    </row>
    <row r="69" spans="1:2">
      <c r="A69" s="4">
        <v>68</v>
      </c>
      <c r="B69" s="4">
        <f t="shared" si="1"/>
        <v>0</v>
      </c>
    </row>
    <row r="70" spans="1:2">
      <c r="A70" s="4">
        <v>69</v>
      </c>
      <c r="B70" s="4">
        <f t="shared" si="1"/>
        <v>0</v>
      </c>
    </row>
    <row r="71" spans="1:2">
      <c r="A71" s="4">
        <v>70</v>
      </c>
      <c r="B71" s="4">
        <f t="shared" si="1"/>
        <v>0</v>
      </c>
    </row>
    <row r="72" spans="1:2">
      <c r="A72" s="4">
        <v>71</v>
      </c>
      <c r="B72" s="4">
        <f t="shared" si="1"/>
        <v>0</v>
      </c>
    </row>
    <row r="73" spans="1:2">
      <c r="A73" s="4">
        <v>72</v>
      </c>
      <c r="B73" s="4">
        <f t="shared" si="1"/>
        <v>0</v>
      </c>
    </row>
    <row r="74" spans="1:2">
      <c r="A74" s="4">
        <v>73</v>
      </c>
      <c r="B74" s="4">
        <f t="shared" si="1"/>
        <v>0</v>
      </c>
    </row>
    <row r="75" spans="1:2">
      <c r="A75" s="4">
        <v>74</v>
      </c>
      <c r="B75" s="4">
        <f t="shared" si="1"/>
        <v>0</v>
      </c>
    </row>
    <row r="76" spans="1:2">
      <c r="A76" s="4">
        <v>75</v>
      </c>
      <c r="B76" s="4">
        <f t="shared" si="1"/>
        <v>0</v>
      </c>
    </row>
    <row r="77" spans="1:2">
      <c r="A77" s="4">
        <v>76</v>
      </c>
      <c r="B77" s="4">
        <f t="shared" si="1"/>
        <v>0</v>
      </c>
    </row>
    <row r="78" spans="1:2">
      <c r="A78" s="4">
        <v>77</v>
      </c>
      <c r="B78" s="4">
        <f t="shared" si="1"/>
        <v>0</v>
      </c>
    </row>
    <row r="79" spans="1:2">
      <c r="A79" s="4">
        <v>78</v>
      </c>
      <c r="B79" s="4">
        <f t="shared" si="1"/>
        <v>0</v>
      </c>
    </row>
    <row r="80" spans="1:2">
      <c r="A80" s="4">
        <v>79</v>
      </c>
      <c r="B80" s="4">
        <f t="shared" si="1"/>
        <v>0</v>
      </c>
    </row>
    <row r="81" spans="1:2">
      <c r="A81" s="4">
        <v>80</v>
      </c>
      <c r="B81" s="4">
        <f t="shared" si="1"/>
        <v>0</v>
      </c>
    </row>
    <row r="82" spans="1:2">
      <c r="A82" s="4">
        <v>81</v>
      </c>
      <c r="B82" s="4">
        <f t="shared" si="1"/>
        <v>0</v>
      </c>
    </row>
    <row r="83" spans="1:2">
      <c r="A83" s="4">
        <v>82</v>
      </c>
      <c r="B83" s="4">
        <f t="shared" si="1"/>
        <v>0</v>
      </c>
    </row>
    <row r="84" spans="1:2">
      <c r="A84" s="4">
        <v>83</v>
      </c>
      <c r="B84" s="4">
        <f t="shared" si="1"/>
        <v>0</v>
      </c>
    </row>
    <row r="85" spans="1:2">
      <c r="A85" s="4">
        <v>84</v>
      </c>
      <c r="B85" s="4">
        <f t="shared" si="1"/>
        <v>0</v>
      </c>
    </row>
    <row r="86" spans="1:2">
      <c r="A86" s="4">
        <v>85</v>
      </c>
      <c r="B86" s="4">
        <f t="shared" si="1"/>
        <v>0</v>
      </c>
    </row>
    <row r="87" spans="1:2">
      <c r="A87" s="4">
        <v>86</v>
      </c>
      <c r="B87" s="4">
        <f t="shared" si="1"/>
        <v>0</v>
      </c>
    </row>
    <row r="88" spans="1:2">
      <c r="A88" s="4">
        <v>87</v>
      </c>
      <c r="B88" s="4">
        <f t="shared" si="1"/>
        <v>0</v>
      </c>
    </row>
    <row r="89" spans="1:2">
      <c r="A89" s="4">
        <v>88</v>
      </c>
      <c r="B89" s="4">
        <f t="shared" si="1"/>
        <v>0</v>
      </c>
    </row>
    <row r="90" spans="1:2">
      <c r="A90" s="4">
        <v>89</v>
      </c>
      <c r="B90" s="4">
        <f t="shared" si="1"/>
        <v>0</v>
      </c>
    </row>
    <row r="91" spans="1:2">
      <c r="A91" s="4">
        <v>90</v>
      </c>
      <c r="B91" s="4">
        <f t="shared" si="1"/>
        <v>0</v>
      </c>
    </row>
    <row r="92" spans="1:2">
      <c r="A92" s="4">
        <v>91</v>
      </c>
      <c r="B92" s="4">
        <f t="shared" si="1"/>
        <v>0</v>
      </c>
    </row>
    <row r="93" spans="1:2">
      <c r="A93" s="4">
        <v>92</v>
      </c>
      <c r="B93" s="4">
        <f t="shared" si="1"/>
        <v>0</v>
      </c>
    </row>
    <row r="94" spans="1:2">
      <c r="A94" s="4">
        <v>93</v>
      </c>
      <c r="B94" s="4">
        <f t="shared" si="1"/>
        <v>0</v>
      </c>
    </row>
    <row r="95" spans="1:2">
      <c r="A95" s="4">
        <v>94</v>
      </c>
      <c r="B95" s="4">
        <f t="shared" si="1"/>
        <v>0</v>
      </c>
    </row>
    <row r="96" spans="1:2">
      <c r="A96" s="4">
        <v>95</v>
      </c>
      <c r="B96" s="4">
        <f t="shared" si="1"/>
        <v>0</v>
      </c>
    </row>
    <row r="97" spans="1:2">
      <c r="A97" s="4">
        <v>96</v>
      </c>
      <c r="B97" s="4">
        <f t="shared" si="1"/>
        <v>0</v>
      </c>
    </row>
    <row r="98" spans="1:2">
      <c r="A98" s="4">
        <v>97</v>
      </c>
      <c r="B98" s="4">
        <f t="shared" si="1"/>
        <v>0</v>
      </c>
    </row>
    <row r="99" spans="1:2">
      <c r="A99" s="4">
        <v>98</v>
      </c>
      <c r="B99" s="4">
        <f t="shared" si="1"/>
        <v>0</v>
      </c>
    </row>
    <row r="100" spans="1:2">
      <c r="A100" s="4">
        <v>99</v>
      </c>
      <c r="B100" s="4">
        <f t="shared" si="1"/>
        <v>0</v>
      </c>
    </row>
    <row r="101" spans="1:2">
      <c r="A101" s="4">
        <v>100</v>
      </c>
      <c r="B101" s="4">
        <f t="shared" si="1"/>
        <v>0</v>
      </c>
    </row>
    <row r="102" spans="1:2">
      <c r="A102" s="4">
        <v>101</v>
      </c>
      <c r="B102" s="4">
        <f t="shared" si="1"/>
        <v>0</v>
      </c>
    </row>
    <row r="103" spans="1:2">
      <c r="A103" s="4">
        <v>102</v>
      </c>
      <c r="B103" s="4">
        <f t="shared" si="1"/>
        <v>0</v>
      </c>
    </row>
    <row r="104" spans="1:2">
      <c r="A104" s="4">
        <v>103</v>
      </c>
      <c r="B104" s="4">
        <f t="shared" si="1"/>
        <v>0</v>
      </c>
    </row>
    <row r="105" spans="1:2">
      <c r="A105" s="4">
        <v>104</v>
      </c>
      <c r="B105" s="4">
        <f t="shared" si="1"/>
        <v>0</v>
      </c>
    </row>
    <row r="106" spans="1:2">
      <c r="A106" s="4">
        <v>105</v>
      </c>
      <c r="B106" s="4">
        <f t="shared" si="1"/>
        <v>0</v>
      </c>
    </row>
    <row r="107" spans="1:2">
      <c r="A107" s="4">
        <v>106</v>
      </c>
      <c r="B107" s="4">
        <f t="shared" si="1"/>
        <v>0</v>
      </c>
    </row>
    <row r="108" spans="1:2">
      <c r="A108" s="4">
        <v>107</v>
      </c>
      <c r="B108" s="4">
        <f t="shared" si="1"/>
        <v>0</v>
      </c>
    </row>
    <row r="109" spans="1:2">
      <c r="A109" s="4">
        <v>108</v>
      </c>
      <c r="B109" s="4">
        <f t="shared" si="1"/>
        <v>0</v>
      </c>
    </row>
    <row r="110" spans="1:2">
      <c r="A110" s="4">
        <v>109</v>
      </c>
      <c r="B110" s="4">
        <f t="shared" si="1"/>
        <v>0</v>
      </c>
    </row>
    <row r="111" spans="1:2">
      <c r="A111" s="4">
        <v>110</v>
      </c>
      <c r="B111" s="4">
        <f t="shared" si="1"/>
        <v>0</v>
      </c>
    </row>
    <row r="112" spans="1:2">
      <c r="A112" s="4">
        <v>111</v>
      </c>
      <c r="B112" s="4">
        <f t="shared" si="1"/>
        <v>0</v>
      </c>
    </row>
    <row r="113" spans="1:2">
      <c r="A113" s="4">
        <v>112</v>
      </c>
      <c r="B113" s="4">
        <f t="shared" si="1"/>
        <v>0</v>
      </c>
    </row>
    <row r="114" spans="1:2">
      <c r="A114" s="4">
        <v>113</v>
      </c>
      <c r="B114" s="4">
        <f t="shared" si="1"/>
        <v>0</v>
      </c>
    </row>
    <row r="115" spans="1:2">
      <c r="A115" s="4">
        <v>114</v>
      </c>
      <c r="B115" s="4">
        <f t="shared" si="1"/>
        <v>0</v>
      </c>
    </row>
    <row r="116" spans="1:2">
      <c r="A116" s="4">
        <v>115</v>
      </c>
      <c r="B116" s="4">
        <f t="shared" si="1"/>
        <v>0</v>
      </c>
    </row>
    <row r="117" spans="1:2">
      <c r="A117" s="4">
        <v>116</v>
      </c>
      <c r="B117" s="4">
        <f t="shared" si="1"/>
        <v>0</v>
      </c>
    </row>
    <row r="118" spans="1:2">
      <c r="A118" s="4">
        <v>117</v>
      </c>
      <c r="B118" s="4">
        <f t="shared" si="1"/>
        <v>0</v>
      </c>
    </row>
    <row r="119" spans="1:2">
      <c r="A119" s="4">
        <v>118</v>
      </c>
      <c r="B119" s="4">
        <f t="shared" si="1"/>
        <v>0</v>
      </c>
    </row>
    <row r="120" spans="1:2">
      <c r="A120" s="4">
        <v>119</v>
      </c>
      <c r="B120" s="4">
        <f t="shared" si="1"/>
        <v>0</v>
      </c>
    </row>
    <row r="121" spans="1:2">
      <c r="A121" s="4">
        <v>120</v>
      </c>
      <c r="B121" s="4">
        <f t="shared" si="1"/>
        <v>0</v>
      </c>
    </row>
    <row r="122" spans="1:2">
      <c r="A122" s="4">
        <v>121</v>
      </c>
      <c r="B122" s="4">
        <f t="shared" si="1"/>
        <v>0</v>
      </c>
    </row>
    <row r="123" spans="1:2">
      <c r="A123" s="4">
        <v>122</v>
      </c>
      <c r="B123" s="4">
        <f t="shared" si="1"/>
        <v>0</v>
      </c>
    </row>
    <row r="124" spans="1:2">
      <c r="A124" s="4">
        <v>123</v>
      </c>
      <c r="B124" s="4">
        <f t="shared" si="1"/>
        <v>0</v>
      </c>
    </row>
    <row r="125" spans="1:2">
      <c r="A125" s="4">
        <v>124</v>
      </c>
      <c r="B125" s="4">
        <f t="shared" si="1"/>
        <v>0</v>
      </c>
    </row>
    <row r="126" spans="1:2">
      <c r="A126" s="4">
        <v>125</v>
      </c>
      <c r="B126" s="4">
        <f t="shared" si="1"/>
        <v>0</v>
      </c>
    </row>
    <row r="127" spans="1:2">
      <c r="A127" s="4">
        <v>126</v>
      </c>
      <c r="B127" s="4">
        <f t="shared" si="1"/>
        <v>0</v>
      </c>
    </row>
    <row r="128" spans="1:2">
      <c r="A128" s="4">
        <v>127</v>
      </c>
      <c r="B128" s="4">
        <f t="shared" si="1"/>
        <v>0</v>
      </c>
    </row>
    <row r="129" spans="1:2">
      <c r="A129" s="4">
        <v>128</v>
      </c>
      <c r="B129" s="4">
        <f t="shared" si="1"/>
        <v>0</v>
      </c>
    </row>
    <row r="130" spans="1:2">
      <c r="A130" s="4">
        <v>129</v>
      </c>
      <c r="B130" s="4">
        <f t="shared" ref="B130:B193" si="2">HLOOKUP(A130,Student,2,FALSE)</f>
        <v>0</v>
      </c>
    </row>
    <row r="131" spans="1:2">
      <c r="A131" s="4">
        <v>130</v>
      </c>
      <c r="B131" s="4">
        <f t="shared" si="2"/>
        <v>0</v>
      </c>
    </row>
    <row r="132" spans="1:2">
      <c r="A132" s="4">
        <v>131</v>
      </c>
      <c r="B132" s="4">
        <f t="shared" si="2"/>
        <v>0</v>
      </c>
    </row>
    <row r="133" spans="1:2">
      <c r="A133" s="4">
        <v>132</v>
      </c>
      <c r="B133" s="4">
        <f t="shared" si="2"/>
        <v>0</v>
      </c>
    </row>
    <row r="134" spans="1:2">
      <c r="A134" s="4">
        <v>133</v>
      </c>
      <c r="B134" s="4">
        <f t="shared" si="2"/>
        <v>0</v>
      </c>
    </row>
    <row r="135" spans="1:2">
      <c r="A135" s="4">
        <v>134</v>
      </c>
      <c r="B135" s="4">
        <f t="shared" si="2"/>
        <v>0</v>
      </c>
    </row>
    <row r="136" spans="1:2">
      <c r="A136" s="4">
        <v>135</v>
      </c>
      <c r="B136" s="4">
        <f t="shared" si="2"/>
        <v>0</v>
      </c>
    </row>
    <row r="137" spans="1:2">
      <c r="A137" s="4">
        <v>136</v>
      </c>
      <c r="B137" s="4">
        <f t="shared" si="2"/>
        <v>0</v>
      </c>
    </row>
    <row r="138" spans="1:2">
      <c r="A138" s="4">
        <v>137</v>
      </c>
      <c r="B138" s="4">
        <f t="shared" si="2"/>
        <v>0</v>
      </c>
    </row>
    <row r="139" spans="1:2">
      <c r="A139" s="4">
        <v>138</v>
      </c>
      <c r="B139" s="4">
        <f t="shared" si="2"/>
        <v>0</v>
      </c>
    </row>
    <row r="140" spans="1:2">
      <c r="A140" s="4">
        <v>139</v>
      </c>
      <c r="B140" s="4">
        <f t="shared" si="2"/>
        <v>0</v>
      </c>
    </row>
    <row r="141" spans="1:2">
      <c r="A141" s="4">
        <v>140</v>
      </c>
      <c r="B141" s="4">
        <f t="shared" si="2"/>
        <v>0</v>
      </c>
    </row>
    <row r="142" spans="1:2">
      <c r="A142" s="4">
        <v>141</v>
      </c>
      <c r="B142" s="4">
        <f t="shared" si="2"/>
        <v>0</v>
      </c>
    </row>
    <row r="143" spans="1:2">
      <c r="A143" s="4">
        <v>142</v>
      </c>
      <c r="B143" s="4">
        <f t="shared" si="2"/>
        <v>0</v>
      </c>
    </row>
    <row r="144" spans="1:2">
      <c r="A144" s="4">
        <v>143</v>
      </c>
      <c r="B144" s="4">
        <f t="shared" si="2"/>
        <v>0</v>
      </c>
    </row>
    <row r="145" spans="1:2">
      <c r="A145" s="4">
        <v>144</v>
      </c>
      <c r="B145" s="4">
        <f t="shared" si="2"/>
        <v>0</v>
      </c>
    </row>
    <row r="146" spans="1:2">
      <c r="A146" s="4">
        <v>145</v>
      </c>
      <c r="B146" s="4">
        <f t="shared" si="2"/>
        <v>0</v>
      </c>
    </row>
    <row r="147" spans="1:2">
      <c r="A147" s="4">
        <v>146</v>
      </c>
      <c r="B147" s="4">
        <f t="shared" si="2"/>
        <v>0</v>
      </c>
    </row>
    <row r="148" spans="1:2">
      <c r="A148" s="4">
        <v>147</v>
      </c>
      <c r="B148" s="4">
        <f t="shared" si="2"/>
        <v>0</v>
      </c>
    </row>
    <row r="149" spans="1:2">
      <c r="A149" s="4">
        <v>148</v>
      </c>
      <c r="B149" s="4">
        <f t="shared" si="2"/>
        <v>0</v>
      </c>
    </row>
    <row r="150" spans="1:2">
      <c r="A150" s="4">
        <v>149</v>
      </c>
      <c r="B150" s="4">
        <f t="shared" si="2"/>
        <v>0</v>
      </c>
    </row>
    <row r="151" spans="1:2">
      <c r="A151" s="4">
        <v>150</v>
      </c>
      <c r="B151" s="4">
        <f t="shared" si="2"/>
        <v>0</v>
      </c>
    </row>
    <row r="152" spans="1:2">
      <c r="A152" s="4">
        <v>151</v>
      </c>
      <c r="B152" s="4">
        <f t="shared" si="2"/>
        <v>0</v>
      </c>
    </row>
    <row r="153" spans="1:2">
      <c r="A153" s="4">
        <v>152</v>
      </c>
      <c r="B153" s="4">
        <f t="shared" si="2"/>
        <v>0</v>
      </c>
    </row>
    <row r="154" spans="1:2">
      <c r="A154" s="4">
        <v>153</v>
      </c>
      <c r="B154" s="4">
        <f t="shared" si="2"/>
        <v>0</v>
      </c>
    </row>
    <row r="155" spans="1:2">
      <c r="A155" s="4">
        <v>154</v>
      </c>
      <c r="B155" s="4">
        <f t="shared" si="2"/>
        <v>0</v>
      </c>
    </row>
    <row r="156" spans="1:2">
      <c r="A156" s="4">
        <v>155</v>
      </c>
      <c r="B156" s="4">
        <f t="shared" si="2"/>
        <v>0</v>
      </c>
    </row>
    <row r="157" spans="1:2">
      <c r="A157" s="4">
        <v>156</v>
      </c>
      <c r="B157" s="4">
        <f t="shared" si="2"/>
        <v>0</v>
      </c>
    </row>
    <row r="158" spans="1:2">
      <c r="A158" s="4">
        <v>157</v>
      </c>
      <c r="B158" s="4">
        <f t="shared" si="2"/>
        <v>0</v>
      </c>
    </row>
    <row r="159" spans="1:2">
      <c r="A159" s="4">
        <v>158</v>
      </c>
      <c r="B159" s="4">
        <f t="shared" si="2"/>
        <v>0</v>
      </c>
    </row>
    <row r="160" spans="1:2">
      <c r="A160" s="4">
        <v>159</v>
      </c>
      <c r="B160" s="4">
        <f t="shared" si="2"/>
        <v>0</v>
      </c>
    </row>
    <row r="161" spans="1:2">
      <c r="A161" s="4">
        <v>160</v>
      </c>
      <c r="B161" s="4">
        <f t="shared" si="2"/>
        <v>0</v>
      </c>
    </row>
    <row r="162" spans="1:2">
      <c r="A162" s="4">
        <v>161</v>
      </c>
      <c r="B162" s="4">
        <f t="shared" si="2"/>
        <v>0</v>
      </c>
    </row>
    <row r="163" spans="1:2">
      <c r="A163" s="4">
        <v>162</v>
      </c>
      <c r="B163" s="4">
        <f t="shared" si="2"/>
        <v>0</v>
      </c>
    </row>
    <row r="164" spans="1:2">
      <c r="A164" s="4">
        <v>163</v>
      </c>
      <c r="B164" s="4">
        <f t="shared" si="2"/>
        <v>0</v>
      </c>
    </row>
    <row r="165" spans="1:2">
      <c r="A165" s="4">
        <v>164</v>
      </c>
      <c r="B165" s="4">
        <f t="shared" si="2"/>
        <v>0</v>
      </c>
    </row>
    <row r="166" spans="1:2">
      <c r="A166" s="4">
        <v>165</v>
      </c>
      <c r="B166" s="4">
        <f t="shared" si="2"/>
        <v>0</v>
      </c>
    </row>
    <row r="167" spans="1:2">
      <c r="A167" s="4">
        <v>166</v>
      </c>
      <c r="B167" s="4">
        <f t="shared" si="2"/>
        <v>0</v>
      </c>
    </row>
    <row r="168" spans="1:2">
      <c r="A168" s="4">
        <v>167</v>
      </c>
      <c r="B168" s="4">
        <f t="shared" si="2"/>
        <v>0</v>
      </c>
    </row>
    <row r="169" spans="1:2">
      <c r="A169" s="4">
        <v>168</v>
      </c>
      <c r="B169" s="4">
        <f t="shared" si="2"/>
        <v>0</v>
      </c>
    </row>
    <row r="170" spans="1:2">
      <c r="A170" s="4">
        <v>169</v>
      </c>
      <c r="B170" s="4">
        <f t="shared" si="2"/>
        <v>0</v>
      </c>
    </row>
    <row r="171" spans="1:2">
      <c r="A171" s="4">
        <v>170</v>
      </c>
      <c r="B171" s="4">
        <f t="shared" si="2"/>
        <v>0</v>
      </c>
    </row>
    <row r="172" spans="1:2">
      <c r="A172" s="4">
        <v>171</v>
      </c>
      <c r="B172" s="4">
        <f t="shared" si="2"/>
        <v>0</v>
      </c>
    </row>
    <row r="173" spans="1:2">
      <c r="A173" s="4">
        <v>172</v>
      </c>
      <c r="B173" s="4">
        <f t="shared" si="2"/>
        <v>0</v>
      </c>
    </row>
    <row r="174" spans="1:2">
      <c r="A174" s="4">
        <v>173</v>
      </c>
      <c r="B174" s="4">
        <f t="shared" si="2"/>
        <v>0</v>
      </c>
    </row>
    <row r="175" spans="1:2">
      <c r="A175" s="4">
        <v>174</v>
      </c>
      <c r="B175" s="4">
        <f t="shared" si="2"/>
        <v>0</v>
      </c>
    </row>
    <row r="176" spans="1:2">
      <c r="A176" s="4">
        <v>175</v>
      </c>
      <c r="B176" s="4">
        <f t="shared" si="2"/>
        <v>0</v>
      </c>
    </row>
    <row r="177" spans="1:2">
      <c r="A177" s="4">
        <v>176</v>
      </c>
      <c r="B177" s="4">
        <f t="shared" si="2"/>
        <v>0</v>
      </c>
    </row>
    <row r="178" spans="1:2">
      <c r="A178" s="4">
        <v>177</v>
      </c>
      <c r="B178" s="4">
        <f t="shared" si="2"/>
        <v>0</v>
      </c>
    </row>
    <row r="179" spans="1:2">
      <c r="A179" s="4">
        <v>178</v>
      </c>
      <c r="B179" s="4">
        <f t="shared" si="2"/>
        <v>0</v>
      </c>
    </row>
    <row r="180" spans="1:2">
      <c r="A180" s="4">
        <v>179</v>
      </c>
      <c r="B180" s="4">
        <f t="shared" si="2"/>
        <v>0</v>
      </c>
    </row>
    <row r="181" spans="1:2">
      <c r="A181" s="4">
        <v>180</v>
      </c>
      <c r="B181" s="4">
        <f t="shared" si="2"/>
        <v>0</v>
      </c>
    </row>
    <row r="182" spans="1:2">
      <c r="A182" s="4">
        <v>181</v>
      </c>
      <c r="B182" s="4">
        <f t="shared" si="2"/>
        <v>0</v>
      </c>
    </row>
    <row r="183" spans="1:2">
      <c r="A183" s="4">
        <v>182</v>
      </c>
      <c r="B183" s="4">
        <f t="shared" si="2"/>
        <v>0</v>
      </c>
    </row>
    <row r="184" spans="1:2">
      <c r="A184" s="4">
        <v>183</v>
      </c>
      <c r="B184" s="4">
        <f t="shared" si="2"/>
        <v>0</v>
      </c>
    </row>
    <row r="185" spans="1:2">
      <c r="A185" s="4">
        <v>184</v>
      </c>
      <c r="B185" s="4">
        <f t="shared" si="2"/>
        <v>0</v>
      </c>
    </row>
    <row r="186" spans="1:2">
      <c r="A186" s="4">
        <v>185</v>
      </c>
      <c r="B186" s="4">
        <f t="shared" si="2"/>
        <v>0</v>
      </c>
    </row>
    <row r="187" spans="1:2">
      <c r="A187" s="4">
        <v>186</v>
      </c>
      <c r="B187" s="4">
        <f t="shared" si="2"/>
        <v>0</v>
      </c>
    </row>
    <row r="188" spans="1:2">
      <c r="A188" s="4">
        <v>187</v>
      </c>
      <c r="B188" s="4">
        <f t="shared" si="2"/>
        <v>0</v>
      </c>
    </row>
    <row r="189" spans="1:2">
      <c r="A189" s="4">
        <v>188</v>
      </c>
      <c r="B189" s="4">
        <f t="shared" si="2"/>
        <v>0</v>
      </c>
    </row>
    <row r="190" spans="1:2">
      <c r="A190" s="4">
        <v>189</v>
      </c>
      <c r="B190" s="4">
        <f t="shared" si="2"/>
        <v>0</v>
      </c>
    </row>
    <row r="191" spans="1:2">
      <c r="A191" s="4">
        <v>190</v>
      </c>
      <c r="B191" s="4">
        <f t="shared" si="2"/>
        <v>0</v>
      </c>
    </row>
    <row r="192" spans="1:2">
      <c r="A192" s="4">
        <v>191</v>
      </c>
      <c r="B192" s="4">
        <f t="shared" si="2"/>
        <v>0</v>
      </c>
    </row>
    <row r="193" spans="1:2">
      <c r="A193" s="4">
        <v>192</v>
      </c>
      <c r="B193" s="4">
        <f t="shared" si="2"/>
        <v>0</v>
      </c>
    </row>
    <row r="194" spans="1:2">
      <c r="A194" s="4">
        <v>193</v>
      </c>
      <c r="B194" s="4">
        <f t="shared" ref="B194:B257" si="3">HLOOKUP(A194,Student,2,FALSE)</f>
        <v>0</v>
      </c>
    </row>
    <row r="195" spans="1:2">
      <c r="A195" s="4">
        <v>194</v>
      </c>
      <c r="B195" s="4">
        <f t="shared" si="3"/>
        <v>0</v>
      </c>
    </row>
    <row r="196" spans="1:2">
      <c r="A196" s="4">
        <v>195</v>
      </c>
      <c r="B196" s="4">
        <f t="shared" si="3"/>
        <v>0</v>
      </c>
    </row>
    <row r="197" spans="1:2">
      <c r="A197" s="4">
        <v>196</v>
      </c>
      <c r="B197" s="4">
        <f t="shared" si="3"/>
        <v>0</v>
      </c>
    </row>
    <row r="198" spans="1:2">
      <c r="A198" s="4">
        <v>197</v>
      </c>
      <c r="B198" s="4">
        <f t="shared" si="3"/>
        <v>0</v>
      </c>
    </row>
    <row r="199" spans="1:2">
      <c r="A199" s="4">
        <v>198</v>
      </c>
      <c r="B199" s="4">
        <f t="shared" si="3"/>
        <v>0</v>
      </c>
    </row>
    <row r="200" spans="1:2">
      <c r="A200" s="4">
        <v>199</v>
      </c>
      <c r="B200" s="4">
        <f t="shared" si="3"/>
        <v>0</v>
      </c>
    </row>
    <row r="201" spans="1:2">
      <c r="A201" s="4">
        <v>200</v>
      </c>
      <c r="B201" s="4">
        <f t="shared" si="3"/>
        <v>0</v>
      </c>
    </row>
    <row r="202" spans="1:2">
      <c r="A202" s="4">
        <v>201</v>
      </c>
      <c r="B202" s="4">
        <f t="shared" si="3"/>
        <v>0</v>
      </c>
    </row>
    <row r="203" spans="1:2">
      <c r="A203" s="4">
        <v>202</v>
      </c>
      <c r="B203" s="4">
        <f t="shared" si="3"/>
        <v>0</v>
      </c>
    </row>
    <row r="204" spans="1:2">
      <c r="A204" s="4">
        <v>203</v>
      </c>
      <c r="B204" s="4">
        <f t="shared" si="3"/>
        <v>0</v>
      </c>
    </row>
    <row r="205" spans="1:2">
      <c r="A205" s="4">
        <v>204</v>
      </c>
      <c r="B205" s="4">
        <f t="shared" si="3"/>
        <v>0</v>
      </c>
    </row>
    <row r="206" spans="1:2">
      <c r="A206" s="4">
        <v>205</v>
      </c>
      <c r="B206" s="4">
        <f t="shared" si="3"/>
        <v>0</v>
      </c>
    </row>
    <row r="207" spans="1:2">
      <c r="A207" s="4">
        <v>206</v>
      </c>
      <c r="B207" s="4">
        <f t="shared" si="3"/>
        <v>0</v>
      </c>
    </row>
    <row r="208" spans="1:2">
      <c r="A208" s="4">
        <v>207</v>
      </c>
      <c r="B208" s="4">
        <f t="shared" si="3"/>
        <v>0</v>
      </c>
    </row>
    <row r="209" spans="1:2">
      <c r="A209" s="4">
        <v>208</v>
      </c>
      <c r="B209" s="4">
        <f t="shared" si="3"/>
        <v>0</v>
      </c>
    </row>
    <row r="210" spans="1:2">
      <c r="A210" s="4">
        <v>209</v>
      </c>
      <c r="B210" s="4">
        <f t="shared" si="3"/>
        <v>0</v>
      </c>
    </row>
    <row r="211" spans="1:2">
      <c r="A211" s="4">
        <v>210</v>
      </c>
      <c r="B211" s="4">
        <f t="shared" si="3"/>
        <v>0</v>
      </c>
    </row>
    <row r="212" spans="1:2">
      <c r="A212" s="4">
        <v>211</v>
      </c>
      <c r="B212" s="4">
        <f t="shared" si="3"/>
        <v>0</v>
      </c>
    </row>
    <row r="213" spans="1:2">
      <c r="A213" s="4">
        <v>212</v>
      </c>
      <c r="B213" s="4">
        <f t="shared" si="3"/>
        <v>0</v>
      </c>
    </row>
    <row r="214" spans="1:2">
      <c r="A214" s="4">
        <v>213</v>
      </c>
      <c r="B214" s="4">
        <f t="shared" si="3"/>
        <v>0</v>
      </c>
    </row>
    <row r="215" spans="1:2">
      <c r="A215" s="4">
        <v>214</v>
      </c>
      <c r="B215" s="4">
        <f t="shared" si="3"/>
        <v>0</v>
      </c>
    </row>
    <row r="216" spans="1:2">
      <c r="A216" s="4">
        <v>215</v>
      </c>
      <c r="B216" s="4">
        <f t="shared" si="3"/>
        <v>0</v>
      </c>
    </row>
    <row r="217" spans="1:2">
      <c r="A217" s="4">
        <v>216</v>
      </c>
      <c r="B217" s="4">
        <f t="shared" si="3"/>
        <v>0</v>
      </c>
    </row>
    <row r="218" spans="1:2">
      <c r="A218" s="4">
        <v>217</v>
      </c>
      <c r="B218" s="4">
        <f t="shared" si="3"/>
        <v>0</v>
      </c>
    </row>
    <row r="219" spans="1:2">
      <c r="A219" s="4">
        <v>218</v>
      </c>
      <c r="B219" s="4">
        <f t="shared" si="3"/>
        <v>0</v>
      </c>
    </row>
    <row r="220" spans="1:2">
      <c r="A220" s="4">
        <v>219</v>
      </c>
      <c r="B220" s="4">
        <f t="shared" si="3"/>
        <v>0</v>
      </c>
    </row>
    <row r="221" spans="1:2">
      <c r="A221" s="4">
        <v>220</v>
      </c>
      <c r="B221" s="4">
        <f t="shared" si="3"/>
        <v>0</v>
      </c>
    </row>
    <row r="222" spans="1:2">
      <c r="A222" s="4">
        <v>221</v>
      </c>
      <c r="B222" s="4">
        <f t="shared" si="3"/>
        <v>0</v>
      </c>
    </row>
    <row r="223" spans="1:2">
      <c r="A223" s="4">
        <v>222</v>
      </c>
      <c r="B223" s="4">
        <f t="shared" si="3"/>
        <v>0</v>
      </c>
    </row>
    <row r="224" spans="1:2">
      <c r="A224" s="4">
        <v>223</v>
      </c>
      <c r="B224" s="4">
        <f t="shared" si="3"/>
        <v>0</v>
      </c>
    </row>
    <row r="225" spans="1:2">
      <c r="A225" s="4">
        <v>224</v>
      </c>
      <c r="B225" s="4">
        <f t="shared" si="3"/>
        <v>0</v>
      </c>
    </row>
    <row r="226" spans="1:2">
      <c r="A226" s="4">
        <v>225</v>
      </c>
      <c r="B226" s="4">
        <f t="shared" si="3"/>
        <v>0</v>
      </c>
    </row>
    <row r="227" spans="1:2">
      <c r="A227" s="4">
        <v>226</v>
      </c>
      <c r="B227" s="4">
        <f t="shared" si="3"/>
        <v>0</v>
      </c>
    </row>
    <row r="228" spans="1:2">
      <c r="A228" s="4">
        <v>227</v>
      </c>
      <c r="B228" s="4">
        <f t="shared" si="3"/>
        <v>0</v>
      </c>
    </row>
    <row r="229" spans="1:2">
      <c r="A229" s="4">
        <v>228</v>
      </c>
      <c r="B229" s="4">
        <f t="shared" si="3"/>
        <v>0</v>
      </c>
    </row>
    <row r="230" spans="1:2">
      <c r="A230" s="4">
        <v>229</v>
      </c>
      <c r="B230" s="4">
        <f t="shared" si="3"/>
        <v>0</v>
      </c>
    </row>
    <row r="231" spans="1:2">
      <c r="A231" s="4">
        <v>230</v>
      </c>
      <c r="B231" s="4">
        <f t="shared" si="3"/>
        <v>0</v>
      </c>
    </row>
    <row r="232" spans="1:2">
      <c r="A232" s="4">
        <v>231</v>
      </c>
      <c r="B232" s="4">
        <f t="shared" si="3"/>
        <v>0</v>
      </c>
    </row>
    <row r="233" spans="1:2">
      <c r="A233" s="4">
        <v>232</v>
      </c>
      <c r="B233" s="4">
        <f t="shared" si="3"/>
        <v>0</v>
      </c>
    </row>
    <row r="234" spans="1:2">
      <c r="A234" s="4">
        <v>233</v>
      </c>
      <c r="B234" s="4">
        <f t="shared" si="3"/>
        <v>0</v>
      </c>
    </row>
    <row r="235" spans="1:2">
      <c r="A235" s="4">
        <v>234</v>
      </c>
      <c r="B235" s="4">
        <f t="shared" si="3"/>
        <v>0</v>
      </c>
    </row>
    <row r="236" spans="1:2">
      <c r="A236" s="4">
        <v>235</v>
      </c>
      <c r="B236" s="4">
        <f t="shared" si="3"/>
        <v>0</v>
      </c>
    </row>
    <row r="237" spans="1:2">
      <c r="A237" s="4">
        <v>236</v>
      </c>
      <c r="B237" s="4">
        <f t="shared" si="3"/>
        <v>0</v>
      </c>
    </row>
    <row r="238" spans="1:2">
      <c r="A238" s="4">
        <v>237</v>
      </c>
      <c r="B238" s="4">
        <f t="shared" si="3"/>
        <v>0</v>
      </c>
    </row>
    <row r="239" spans="1:2">
      <c r="A239" s="4">
        <v>238</v>
      </c>
      <c r="B239" s="4">
        <f t="shared" si="3"/>
        <v>0</v>
      </c>
    </row>
    <row r="240" spans="1:2">
      <c r="A240" s="4">
        <v>239</v>
      </c>
      <c r="B240" s="4">
        <f t="shared" si="3"/>
        <v>0</v>
      </c>
    </row>
    <row r="241" spans="1:2">
      <c r="A241" s="4">
        <v>240</v>
      </c>
      <c r="B241" s="4">
        <f t="shared" si="3"/>
        <v>0</v>
      </c>
    </row>
    <row r="242" spans="1:2">
      <c r="A242" s="4">
        <v>241</v>
      </c>
      <c r="B242" s="4">
        <f t="shared" si="3"/>
        <v>0</v>
      </c>
    </row>
    <row r="243" spans="1:2">
      <c r="A243" s="4">
        <v>242</v>
      </c>
      <c r="B243" s="4">
        <f t="shared" si="3"/>
        <v>0</v>
      </c>
    </row>
    <row r="244" spans="1:2">
      <c r="A244" s="4">
        <v>243</v>
      </c>
      <c r="B244" s="4">
        <f t="shared" si="3"/>
        <v>0</v>
      </c>
    </row>
    <row r="245" spans="1:2">
      <c r="A245" s="4">
        <v>244</v>
      </c>
      <c r="B245" s="4">
        <f t="shared" si="3"/>
        <v>0</v>
      </c>
    </row>
    <row r="246" spans="1:2">
      <c r="A246" s="4">
        <v>245</v>
      </c>
      <c r="B246" s="4">
        <f t="shared" si="3"/>
        <v>0</v>
      </c>
    </row>
    <row r="247" spans="1:2">
      <c r="A247" s="4">
        <v>246</v>
      </c>
      <c r="B247" s="4">
        <f t="shared" si="3"/>
        <v>0</v>
      </c>
    </row>
    <row r="248" spans="1:2">
      <c r="A248" s="4">
        <v>247</v>
      </c>
      <c r="B248" s="4">
        <f t="shared" si="3"/>
        <v>0</v>
      </c>
    </row>
    <row r="249" spans="1:2">
      <c r="A249" s="4">
        <v>248</v>
      </c>
      <c r="B249" s="4">
        <f t="shared" si="3"/>
        <v>0</v>
      </c>
    </row>
    <row r="250" spans="1:2">
      <c r="A250" s="4">
        <v>249</v>
      </c>
      <c r="B250" s="4">
        <f t="shared" si="3"/>
        <v>0</v>
      </c>
    </row>
    <row r="251" spans="1:2">
      <c r="A251" s="4">
        <v>250</v>
      </c>
      <c r="B251" s="4">
        <f t="shared" si="3"/>
        <v>0</v>
      </c>
    </row>
    <row r="252" spans="1:2">
      <c r="A252" s="4">
        <v>251</v>
      </c>
      <c r="B252" s="4">
        <f t="shared" si="3"/>
        <v>0</v>
      </c>
    </row>
    <row r="253" spans="1:2">
      <c r="A253" s="4">
        <v>252</v>
      </c>
      <c r="B253" s="4">
        <f t="shared" si="3"/>
        <v>0</v>
      </c>
    </row>
    <row r="254" spans="1:2">
      <c r="A254" s="4">
        <v>253</v>
      </c>
      <c r="B254" s="4">
        <f t="shared" si="3"/>
        <v>0</v>
      </c>
    </row>
    <row r="255" spans="1:2">
      <c r="A255" s="4">
        <v>254</v>
      </c>
      <c r="B255" s="4">
        <f t="shared" si="3"/>
        <v>0</v>
      </c>
    </row>
    <row r="256" spans="1:2">
      <c r="A256" s="4">
        <v>255</v>
      </c>
      <c r="B256" s="4">
        <f t="shared" si="3"/>
        <v>0</v>
      </c>
    </row>
    <row r="257" spans="1:2">
      <c r="A257" s="4">
        <v>256</v>
      </c>
      <c r="B257" s="4">
        <f t="shared" si="3"/>
        <v>0</v>
      </c>
    </row>
    <row r="258" spans="1:2">
      <c r="A258" s="4">
        <v>257</v>
      </c>
      <c r="B258" s="4">
        <f t="shared" ref="B258:B321" si="4">HLOOKUP(A258,Student,2,FALSE)</f>
        <v>0</v>
      </c>
    </row>
    <row r="259" spans="1:2">
      <c r="A259" s="4">
        <v>258</v>
      </c>
      <c r="B259" s="4">
        <f t="shared" si="4"/>
        <v>0</v>
      </c>
    </row>
    <row r="260" spans="1:2">
      <c r="A260" s="4">
        <v>259</v>
      </c>
      <c r="B260" s="4">
        <f t="shared" si="4"/>
        <v>0</v>
      </c>
    </row>
    <row r="261" spans="1:2">
      <c r="A261" s="4">
        <v>260</v>
      </c>
      <c r="B261" s="4">
        <f t="shared" si="4"/>
        <v>0</v>
      </c>
    </row>
    <row r="262" spans="1:2">
      <c r="A262" s="4">
        <v>261</v>
      </c>
      <c r="B262" s="4">
        <f t="shared" si="4"/>
        <v>0</v>
      </c>
    </row>
    <row r="263" spans="1:2">
      <c r="A263" s="4">
        <v>262</v>
      </c>
      <c r="B263" s="4">
        <f t="shared" si="4"/>
        <v>0</v>
      </c>
    </row>
    <row r="264" spans="1:2">
      <c r="A264" s="4">
        <v>263</v>
      </c>
      <c r="B264" s="4">
        <f t="shared" si="4"/>
        <v>0</v>
      </c>
    </row>
    <row r="265" spans="1:2">
      <c r="A265" s="4">
        <v>264</v>
      </c>
      <c r="B265" s="4">
        <f t="shared" si="4"/>
        <v>0</v>
      </c>
    </row>
    <row r="266" spans="1:2">
      <c r="A266" s="4">
        <v>265</v>
      </c>
      <c r="B266" s="4">
        <f t="shared" si="4"/>
        <v>0</v>
      </c>
    </row>
    <row r="267" spans="1:2">
      <c r="A267" s="4">
        <v>266</v>
      </c>
      <c r="B267" s="4">
        <f t="shared" si="4"/>
        <v>0</v>
      </c>
    </row>
    <row r="268" spans="1:2">
      <c r="A268" s="4">
        <v>267</v>
      </c>
      <c r="B268" s="4">
        <f t="shared" si="4"/>
        <v>0</v>
      </c>
    </row>
    <row r="269" spans="1:2">
      <c r="A269" s="4">
        <v>268</v>
      </c>
      <c r="B269" s="4">
        <f t="shared" si="4"/>
        <v>0</v>
      </c>
    </row>
    <row r="270" spans="1:2">
      <c r="A270" s="4">
        <v>269</v>
      </c>
      <c r="B270" s="4">
        <f t="shared" si="4"/>
        <v>0</v>
      </c>
    </row>
    <row r="271" spans="1:2">
      <c r="A271" s="4">
        <v>270</v>
      </c>
      <c r="B271" s="4">
        <f t="shared" si="4"/>
        <v>0</v>
      </c>
    </row>
    <row r="272" spans="1:2">
      <c r="A272" s="4">
        <v>271</v>
      </c>
      <c r="B272" s="4">
        <f t="shared" si="4"/>
        <v>0</v>
      </c>
    </row>
    <row r="273" spans="1:2">
      <c r="A273" s="4">
        <v>272</v>
      </c>
      <c r="B273" s="4">
        <f t="shared" si="4"/>
        <v>0</v>
      </c>
    </row>
    <row r="274" spans="1:2">
      <c r="A274" s="4">
        <v>273</v>
      </c>
      <c r="B274" s="4">
        <f t="shared" si="4"/>
        <v>0</v>
      </c>
    </row>
    <row r="275" spans="1:2">
      <c r="A275" s="4">
        <v>274</v>
      </c>
      <c r="B275" s="4">
        <f t="shared" si="4"/>
        <v>0</v>
      </c>
    </row>
    <row r="276" spans="1:2">
      <c r="A276" s="4">
        <v>275</v>
      </c>
      <c r="B276" s="4">
        <f t="shared" si="4"/>
        <v>0</v>
      </c>
    </row>
    <row r="277" spans="1:2">
      <c r="A277" s="4">
        <v>276</v>
      </c>
      <c r="B277" s="4">
        <f t="shared" si="4"/>
        <v>0</v>
      </c>
    </row>
    <row r="278" spans="1:2">
      <c r="A278" s="4">
        <v>277</v>
      </c>
      <c r="B278" s="4">
        <f t="shared" si="4"/>
        <v>0</v>
      </c>
    </row>
    <row r="279" spans="1:2">
      <c r="A279" s="4">
        <v>278</v>
      </c>
      <c r="B279" s="4">
        <f t="shared" si="4"/>
        <v>0</v>
      </c>
    </row>
    <row r="280" spans="1:2">
      <c r="A280" s="4">
        <v>279</v>
      </c>
      <c r="B280" s="4">
        <f t="shared" si="4"/>
        <v>0</v>
      </c>
    </row>
    <row r="281" spans="1:2">
      <c r="A281" s="4">
        <v>280</v>
      </c>
      <c r="B281" s="4">
        <f t="shared" si="4"/>
        <v>0</v>
      </c>
    </row>
    <row r="282" spans="1:2">
      <c r="A282" s="4">
        <v>281</v>
      </c>
      <c r="B282" s="4">
        <f t="shared" si="4"/>
        <v>0</v>
      </c>
    </row>
    <row r="283" spans="1:2">
      <c r="A283" s="4">
        <v>282</v>
      </c>
      <c r="B283" s="4">
        <f t="shared" si="4"/>
        <v>0</v>
      </c>
    </row>
    <row r="284" spans="1:2">
      <c r="A284" s="4">
        <v>283</v>
      </c>
      <c r="B284" s="4">
        <f t="shared" si="4"/>
        <v>0</v>
      </c>
    </row>
    <row r="285" spans="1:2">
      <c r="A285" s="4">
        <v>284</v>
      </c>
      <c r="B285" s="4">
        <f t="shared" si="4"/>
        <v>0</v>
      </c>
    </row>
    <row r="286" spans="1:2">
      <c r="A286" s="4">
        <v>285</v>
      </c>
      <c r="B286" s="4">
        <f t="shared" si="4"/>
        <v>0</v>
      </c>
    </row>
    <row r="287" spans="1:2">
      <c r="A287" s="4">
        <v>286</v>
      </c>
      <c r="B287" s="4">
        <f t="shared" si="4"/>
        <v>0</v>
      </c>
    </row>
    <row r="288" spans="1:2">
      <c r="A288" s="4">
        <v>287</v>
      </c>
      <c r="B288" s="4">
        <f t="shared" si="4"/>
        <v>0</v>
      </c>
    </row>
    <row r="289" spans="1:2">
      <c r="A289" s="4">
        <v>288</v>
      </c>
      <c r="B289" s="4">
        <f t="shared" si="4"/>
        <v>0</v>
      </c>
    </row>
    <row r="290" spans="1:2">
      <c r="A290" s="4">
        <v>289</v>
      </c>
      <c r="B290" s="4">
        <f t="shared" si="4"/>
        <v>0</v>
      </c>
    </row>
    <row r="291" spans="1:2">
      <c r="A291" s="4">
        <v>290</v>
      </c>
      <c r="B291" s="4">
        <f t="shared" si="4"/>
        <v>0</v>
      </c>
    </row>
    <row r="292" spans="1:2">
      <c r="A292" s="4">
        <v>291</v>
      </c>
      <c r="B292" s="4">
        <f t="shared" si="4"/>
        <v>0</v>
      </c>
    </row>
    <row r="293" spans="1:2">
      <c r="A293" s="4">
        <v>292</v>
      </c>
      <c r="B293" s="4">
        <f t="shared" si="4"/>
        <v>0</v>
      </c>
    </row>
    <row r="294" spans="1:2">
      <c r="A294" s="4">
        <v>293</v>
      </c>
      <c r="B294" s="4">
        <f t="shared" si="4"/>
        <v>0</v>
      </c>
    </row>
    <row r="295" spans="1:2">
      <c r="A295" s="4">
        <v>294</v>
      </c>
      <c r="B295" s="4">
        <f t="shared" si="4"/>
        <v>0</v>
      </c>
    </row>
    <row r="296" spans="1:2">
      <c r="A296" s="4">
        <v>295</v>
      </c>
      <c r="B296" s="4">
        <f t="shared" si="4"/>
        <v>0</v>
      </c>
    </row>
    <row r="297" spans="1:2">
      <c r="A297" s="4">
        <v>296</v>
      </c>
      <c r="B297" s="4">
        <f t="shared" si="4"/>
        <v>0</v>
      </c>
    </row>
    <row r="298" spans="1:2">
      <c r="A298" s="4">
        <v>297</v>
      </c>
      <c r="B298" s="4">
        <f t="shared" si="4"/>
        <v>0</v>
      </c>
    </row>
    <row r="299" spans="1:2">
      <c r="A299" s="4">
        <v>298</v>
      </c>
      <c r="B299" s="4">
        <f t="shared" si="4"/>
        <v>0</v>
      </c>
    </row>
    <row r="300" spans="1:2">
      <c r="A300" s="4">
        <v>299</v>
      </c>
      <c r="B300" s="4">
        <f t="shared" si="4"/>
        <v>0</v>
      </c>
    </row>
    <row r="301" spans="1:2">
      <c r="A301" s="4">
        <v>300</v>
      </c>
      <c r="B301" s="4">
        <f t="shared" si="4"/>
        <v>0</v>
      </c>
    </row>
    <row r="302" spans="1:2">
      <c r="A302" s="4">
        <v>301</v>
      </c>
      <c r="B302" s="4">
        <f t="shared" si="4"/>
        <v>0</v>
      </c>
    </row>
    <row r="303" spans="1:2">
      <c r="A303" s="4">
        <v>302</v>
      </c>
      <c r="B303" s="4">
        <f t="shared" si="4"/>
        <v>0</v>
      </c>
    </row>
    <row r="304" spans="1:2">
      <c r="A304" s="4">
        <v>303</v>
      </c>
      <c r="B304" s="4">
        <f t="shared" si="4"/>
        <v>0</v>
      </c>
    </row>
    <row r="305" spans="1:2">
      <c r="A305" s="4">
        <v>304</v>
      </c>
      <c r="B305" s="4">
        <f t="shared" si="4"/>
        <v>0</v>
      </c>
    </row>
    <row r="306" spans="1:2">
      <c r="A306" s="4">
        <v>305</v>
      </c>
      <c r="B306" s="4">
        <f t="shared" si="4"/>
        <v>0</v>
      </c>
    </row>
    <row r="307" spans="1:2">
      <c r="A307" s="4">
        <v>306</v>
      </c>
      <c r="B307" s="4">
        <f t="shared" si="4"/>
        <v>0</v>
      </c>
    </row>
    <row r="308" spans="1:2">
      <c r="A308" s="4">
        <v>307</v>
      </c>
      <c r="B308" s="4">
        <f t="shared" si="4"/>
        <v>0</v>
      </c>
    </row>
    <row r="309" spans="1:2">
      <c r="A309" s="4">
        <v>308</v>
      </c>
      <c r="B309" s="4">
        <f t="shared" si="4"/>
        <v>0</v>
      </c>
    </row>
    <row r="310" spans="1:2">
      <c r="A310" s="4">
        <v>309</v>
      </c>
      <c r="B310" s="4">
        <f t="shared" si="4"/>
        <v>0</v>
      </c>
    </row>
    <row r="311" spans="1:2">
      <c r="A311" s="4">
        <v>310</v>
      </c>
      <c r="B311" s="4">
        <f t="shared" si="4"/>
        <v>0</v>
      </c>
    </row>
    <row r="312" spans="1:2">
      <c r="A312" s="4">
        <v>311</v>
      </c>
      <c r="B312" s="4">
        <f t="shared" si="4"/>
        <v>0</v>
      </c>
    </row>
    <row r="313" spans="1:2">
      <c r="A313" s="4">
        <v>312</v>
      </c>
      <c r="B313" s="4">
        <f t="shared" si="4"/>
        <v>0</v>
      </c>
    </row>
    <row r="314" spans="1:2">
      <c r="A314" s="4">
        <v>313</v>
      </c>
      <c r="B314" s="4">
        <f t="shared" si="4"/>
        <v>0</v>
      </c>
    </row>
    <row r="315" spans="1:2">
      <c r="A315" s="4">
        <v>314</v>
      </c>
      <c r="B315" s="4">
        <f t="shared" si="4"/>
        <v>0</v>
      </c>
    </row>
    <row r="316" spans="1:2">
      <c r="A316" s="4">
        <v>315</v>
      </c>
      <c r="B316" s="4">
        <f t="shared" si="4"/>
        <v>0</v>
      </c>
    </row>
    <row r="317" spans="1:2">
      <c r="A317" s="4">
        <v>316</v>
      </c>
      <c r="B317" s="4">
        <f t="shared" si="4"/>
        <v>0</v>
      </c>
    </row>
    <row r="318" spans="1:2">
      <c r="A318" s="4">
        <v>317</v>
      </c>
      <c r="B318" s="4">
        <f t="shared" si="4"/>
        <v>0</v>
      </c>
    </row>
    <row r="319" spans="1:2">
      <c r="A319" s="4">
        <v>318</v>
      </c>
      <c r="B319" s="4">
        <f t="shared" si="4"/>
        <v>0</v>
      </c>
    </row>
    <row r="320" spans="1:2">
      <c r="A320" s="4">
        <v>319</v>
      </c>
      <c r="B320" s="4">
        <f t="shared" si="4"/>
        <v>0</v>
      </c>
    </row>
    <row r="321" spans="1:2">
      <c r="A321" s="4">
        <v>320</v>
      </c>
      <c r="B321" s="4">
        <f t="shared" si="4"/>
        <v>0</v>
      </c>
    </row>
    <row r="322" spans="1:2">
      <c r="A322" s="4">
        <v>321</v>
      </c>
      <c r="B322" s="4">
        <f t="shared" ref="B322:B385" si="5">HLOOKUP(A322,Student,2,FALSE)</f>
        <v>0</v>
      </c>
    </row>
    <row r="323" spans="1:2">
      <c r="A323" s="4">
        <v>322</v>
      </c>
      <c r="B323" s="4">
        <f t="shared" si="5"/>
        <v>0</v>
      </c>
    </row>
    <row r="324" spans="1:2">
      <c r="A324" s="4">
        <v>323</v>
      </c>
      <c r="B324" s="4">
        <f t="shared" si="5"/>
        <v>0</v>
      </c>
    </row>
    <row r="325" spans="1:2">
      <c r="A325" s="4">
        <v>324</v>
      </c>
      <c r="B325" s="4">
        <f t="shared" si="5"/>
        <v>0</v>
      </c>
    </row>
    <row r="326" spans="1:2">
      <c r="A326" s="4">
        <v>325</v>
      </c>
      <c r="B326" s="4">
        <f t="shared" si="5"/>
        <v>0</v>
      </c>
    </row>
    <row r="327" spans="1:2">
      <c r="A327" s="4">
        <v>326</v>
      </c>
      <c r="B327" s="4">
        <f t="shared" si="5"/>
        <v>0</v>
      </c>
    </row>
    <row r="328" spans="1:2">
      <c r="A328" s="4">
        <v>327</v>
      </c>
      <c r="B328" s="4">
        <f t="shared" si="5"/>
        <v>0</v>
      </c>
    </row>
    <row r="329" spans="1:2">
      <c r="A329" s="4">
        <v>328</v>
      </c>
      <c r="B329" s="4">
        <f t="shared" si="5"/>
        <v>0</v>
      </c>
    </row>
    <row r="330" spans="1:2">
      <c r="A330" s="4">
        <v>329</v>
      </c>
      <c r="B330" s="4">
        <f t="shared" si="5"/>
        <v>0</v>
      </c>
    </row>
    <row r="331" spans="1:2">
      <c r="A331" s="4">
        <v>330</v>
      </c>
      <c r="B331" s="4">
        <f t="shared" si="5"/>
        <v>0</v>
      </c>
    </row>
    <row r="332" spans="1:2">
      <c r="A332" s="4">
        <v>331</v>
      </c>
      <c r="B332" s="4">
        <f t="shared" si="5"/>
        <v>0</v>
      </c>
    </row>
    <row r="333" spans="1:2">
      <c r="A333" s="4">
        <v>332</v>
      </c>
      <c r="B333" s="4">
        <f t="shared" si="5"/>
        <v>0</v>
      </c>
    </row>
    <row r="334" spans="1:2">
      <c r="A334" s="4">
        <v>333</v>
      </c>
      <c r="B334" s="4">
        <f t="shared" si="5"/>
        <v>0</v>
      </c>
    </row>
    <row r="335" spans="1:2">
      <c r="A335" s="4">
        <v>334</v>
      </c>
      <c r="B335" s="4">
        <f t="shared" si="5"/>
        <v>0</v>
      </c>
    </row>
    <row r="336" spans="1:2">
      <c r="A336" s="4">
        <v>335</v>
      </c>
      <c r="B336" s="4">
        <f t="shared" si="5"/>
        <v>0</v>
      </c>
    </row>
    <row r="337" spans="1:2">
      <c r="A337" s="4">
        <v>336</v>
      </c>
      <c r="B337" s="4">
        <f t="shared" si="5"/>
        <v>0</v>
      </c>
    </row>
    <row r="338" spans="1:2">
      <c r="A338" s="4">
        <v>337</v>
      </c>
      <c r="B338" s="4">
        <f t="shared" si="5"/>
        <v>0</v>
      </c>
    </row>
    <row r="339" spans="1:2">
      <c r="A339" s="4">
        <v>338</v>
      </c>
      <c r="B339" s="4">
        <f t="shared" si="5"/>
        <v>0</v>
      </c>
    </row>
    <row r="340" spans="1:2">
      <c r="A340" s="4">
        <v>339</v>
      </c>
      <c r="B340" s="4">
        <f t="shared" si="5"/>
        <v>0</v>
      </c>
    </row>
    <row r="341" spans="1:2">
      <c r="A341" s="4">
        <v>340</v>
      </c>
      <c r="B341" s="4">
        <f t="shared" si="5"/>
        <v>0</v>
      </c>
    </row>
    <row r="342" spans="1:2">
      <c r="A342" s="4">
        <v>341</v>
      </c>
      <c r="B342" s="4">
        <f t="shared" si="5"/>
        <v>0</v>
      </c>
    </row>
    <row r="343" spans="1:2">
      <c r="A343" s="4">
        <v>342</v>
      </c>
      <c r="B343" s="4">
        <f t="shared" si="5"/>
        <v>0</v>
      </c>
    </row>
    <row r="344" spans="1:2">
      <c r="A344" s="4">
        <v>343</v>
      </c>
      <c r="B344" s="4">
        <f t="shared" si="5"/>
        <v>0</v>
      </c>
    </row>
    <row r="345" spans="1:2">
      <c r="A345" s="4">
        <v>344</v>
      </c>
      <c r="B345" s="4">
        <f t="shared" si="5"/>
        <v>0</v>
      </c>
    </row>
    <row r="346" spans="1:2">
      <c r="A346" s="4">
        <v>345</v>
      </c>
      <c r="B346" s="4">
        <f t="shared" si="5"/>
        <v>0</v>
      </c>
    </row>
    <row r="347" spans="1:2">
      <c r="A347" s="4">
        <v>346</v>
      </c>
      <c r="B347" s="4">
        <f t="shared" si="5"/>
        <v>0</v>
      </c>
    </row>
    <row r="348" spans="1:2">
      <c r="A348" s="4">
        <v>347</v>
      </c>
      <c r="B348" s="4">
        <f t="shared" si="5"/>
        <v>0</v>
      </c>
    </row>
    <row r="349" spans="1:2">
      <c r="A349" s="4">
        <v>348</v>
      </c>
      <c r="B349" s="4">
        <f t="shared" si="5"/>
        <v>0</v>
      </c>
    </row>
    <row r="350" spans="1:2">
      <c r="A350" s="4">
        <v>349</v>
      </c>
      <c r="B350" s="4">
        <f t="shared" si="5"/>
        <v>0</v>
      </c>
    </row>
    <row r="351" spans="1:2">
      <c r="A351" s="4">
        <v>350</v>
      </c>
      <c r="B351" s="4">
        <f t="shared" si="5"/>
        <v>0</v>
      </c>
    </row>
    <row r="352" spans="1:2">
      <c r="A352" s="4">
        <v>351</v>
      </c>
      <c r="B352" s="4">
        <f t="shared" si="5"/>
        <v>0</v>
      </c>
    </row>
    <row r="353" spans="1:2">
      <c r="A353" s="4">
        <v>352</v>
      </c>
      <c r="B353" s="4">
        <f t="shared" si="5"/>
        <v>0</v>
      </c>
    </row>
    <row r="354" spans="1:2">
      <c r="A354" s="4">
        <v>353</v>
      </c>
      <c r="B354" s="4">
        <f t="shared" si="5"/>
        <v>0</v>
      </c>
    </row>
    <row r="355" spans="1:2">
      <c r="A355" s="4">
        <v>354</v>
      </c>
      <c r="B355" s="4">
        <f t="shared" si="5"/>
        <v>0</v>
      </c>
    </row>
    <row r="356" spans="1:2">
      <c r="A356" s="4">
        <v>355</v>
      </c>
      <c r="B356" s="4">
        <f t="shared" si="5"/>
        <v>0</v>
      </c>
    </row>
    <row r="357" spans="1:2">
      <c r="A357" s="4">
        <v>356</v>
      </c>
      <c r="B357" s="4">
        <f t="shared" si="5"/>
        <v>0</v>
      </c>
    </row>
    <row r="358" spans="1:2">
      <c r="A358" s="4">
        <v>357</v>
      </c>
      <c r="B358" s="4">
        <f t="shared" si="5"/>
        <v>0</v>
      </c>
    </row>
    <row r="359" spans="1:2">
      <c r="A359" s="4">
        <v>358</v>
      </c>
      <c r="B359" s="4">
        <f t="shared" si="5"/>
        <v>0</v>
      </c>
    </row>
    <row r="360" spans="1:2">
      <c r="A360" s="4">
        <v>359</v>
      </c>
      <c r="B360" s="4">
        <f t="shared" si="5"/>
        <v>0</v>
      </c>
    </row>
    <row r="361" spans="1:2">
      <c r="A361" s="4">
        <v>360</v>
      </c>
      <c r="B361" s="4">
        <f t="shared" si="5"/>
        <v>0</v>
      </c>
    </row>
    <row r="362" spans="1:2">
      <c r="A362" s="4">
        <v>361</v>
      </c>
      <c r="B362" s="4">
        <f t="shared" si="5"/>
        <v>0</v>
      </c>
    </row>
    <row r="363" spans="1:2">
      <c r="A363" s="4">
        <v>362</v>
      </c>
      <c r="B363" s="4">
        <f t="shared" si="5"/>
        <v>0</v>
      </c>
    </row>
    <row r="364" spans="1:2">
      <c r="A364" s="4">
        <v>363</v>
      </c>
      <c r="B364" s="4">
        <f t="shared" si="5"/>
        <v>0</v>
      </c>
    </row>
    <row r="365" spans="1:2">
      <c r="A365" s="4">
        <v>364</v>
      </c>
      <c r="B365" s="4">
        <f t="shared" si="5"/>
        <v>0</v>
      </c>
    </row>
    <row r="366" spans="1:2">
      <c r="A366" s="4">
        <v>365</v>
      </c>
      <c r="B366" s="4">
        <f t="shared" si="5"/>
        <v>0</v>
      </c>
    </row>
    <row r="367" spans="1:2">
      <c r="A367" s="4">
        <v>366</v>
      </c>
      <c r="B367" s="4">
        <f t="shared" si="5"/>
        <v>0</v>
      </c>
    </row>
    <row r="368" spans="1:2">
      <c r="A368" s="4">
        <v>367</v>
      </c>
      <c r="B368" s="4">
        <f t="shared" si="5"/>
        <v>0</v>
      </c>
    </row>
    <row r="369" spans="1:2">
      <c r="A369" s="4">
        <v>368</v>
      </c>
      <c r="B369" s="4">
        <f t="shared" si="5"/>
        <v>0</v>
      </c>
    </row>
    <row r="370" spans="1:2">
      <c r="A370" s="4">
        <v>369</v>
      </c>
      <c r="B370" s="4">
        <f t="shared" si="5"/>
        <v>0</v>
      </c>
    </row>
    <row r="371" spans="1:2">
      <c r="A371" s="4">
        <v>370</v>
      </c>
      <c r="B371" s="4">
        <f t="shared" si="5"/>
        <v>0</v>
      </c>
    </row>
    <row r="372" spans="1:2">
      <c r="A372" s="4">
        <v>371</v>
      </c>
      <c r="B372" s="4">
        <f t="shared" si="5"/>
        <v>0</v>
      </c>
    </row>
    <row r="373" spans="1:2">
      <c r="A373" s="4">
        <v>372</v>
      </c>
      <c r="B373" s="4">
        <f t="shared" si="5"/>
        <v>0</v>
      </c>
    </row>
    <row r="374" spans="1:2">
      <c r="A374" s="4">
        <v>373</v>
      </c>
      <c r="B374" s="4">
        <f t="shared" si="5"/>
        <v>0</v>
      </c>
    </row>
    <row r="375" spans="1:2">
      <c r="A375" s="4">
        <v>374</v>
      </c>
      <c r="B375" s="4">
        <f t="shared" si="5"/>
        <v>0</v>
      </c>
    </row>
    <row r="376" spans="1:2">
      <c r="A376" s="4">
        <v>375</v>
      </c>
      <c r="B376" s="4">
        <f t="shared" si="5"/>
        <v>0</v>
      </c>
    </row>
    <row r="377" spans="1:2">
      <c r="A377" s="4">
        <v>376</v>
      </c>
      <c r="B377" s="4">
        <f t="shared" si="5"/>
        <v>0</v>
      </c>
    </row>
    <row r="378" spans="1:2">
      <c r="A378" s="4">
        <v>377</v>
      </c>
      <c r="B378" s="4">
        <f t="shared" si="5"/>
        <v>0</v>
      </c>
    </row>
    <row r="379" spans="1:2">
      <c r="A379" s="4">
        <v>378</v>
      </c>
      <c r="B379" s="4">
        <f t="shared" si="5"/>
        <v>0</v>
      </c>
    </row>
    <row r="380" spans="1:2">
      <c r="A380" s="4">
        <v>379</v>
      </c>
      <c r="B380" s="4">
        <f t="shared" si="5"/>
        <v>0</v>
      </c>
    </row>
    <row r="381" spans="1:2">
      <c r="A381" s="4">
        <v>380</v>
      </c>
      <c r="B381" s="4">
        <f t="shared" si="5"/>
        <v>0</v>
      </c>
    </row>
    <row r="382" spans="1:2">
      <c r="A382" s="4">
        <v>381</v>
      </c>
      <c r="B382" s="4">
        <f t="shared" si="5"/>
        <v>0</v>
      </c>
    </row>
    <row r="383" spans="1:2">
      <c r="A383" s="4">
        <v>382</v>
      </c>
      <c r="B383" s="4">
        <f t="shared" si="5"/>
        <v>0</v>
      </c>
    </row>
    <row r="384" spans="1:2">
      <c r="A384" s="4">
        <v>383</v>
      </c>
      <c r="B384" s="4">
        <f t="shared" si="5"/>
        <v>0</v>
      </c>
    </row>
    <row r="385" spans="1:2">
      <c r="A385" s="4">
        <v>384</v>
      </c>
      <c r="B385" s="4">
        <f t="shared" si="5"/>
        <v>0</v>
      </c>
    </row>
    <row r="386" spans="1:2">
      <c r="A386" s="4">
        <v>385</v>
      </c>
      <c r="B386" s="4">
        <f t="shared" ref="B386:B449" si="6">HLOOKUP(A386,Student,2,FALSE)</f>
        <v>0</v>
      </c>
    </row>
    <row r="387" spans="1:2">
      <c r="A387" s="4">
        <v>386</v>
      </c>
      <c r="B387" s="4">
        <f t="shared" si="6"/>
        <v>0</v>
      </c>
    </row>
    <row r="388" spans="1:2">
      <c r="A388" s="4">
        <v>387</v>
      </c>
      <c r="B388" s="4">
        <f t="shared" si="6"/>
        <v>0</v>
      </c>
    </row>
    <row r="389" spans="1:2">
      <c r="A389" s="4">
        <v>388</v>
      </c>
      <c r="B389" s="4">
        <f t="shared" si="6"/>
        <v>0</v>
      </c>
    </row>
    <row r="390" spans="1:2">
      <c r="A390" s="4">
        <v>389</v>
      </c>
      <c r="B390" s="4">
        <f t="shared" si="6"/>
        <v>0</v>
      </c>
    </row>
    <row r="391" spans="1:2">
      <c r="A391" s="4">
        <v>390</v>
      </c>
      <c r="B391" s="4">
        <f t="shared" si="6"/>
        <v>0</v>
      </c>
    </row>
    <row r="392" spans="1:2">
      <c r="A392" s="4">
        <v>391</v>
      </c>
      <c r="B392" s="4">
        <f t="shared" si="6"/>
        <v>0</v>
      </c>
    </row>
    <row r="393" spans="1:2">
      <c r="A393" s="4">
        <v>392</v>
      </c>
      <c r="B393" s="4">
        <f t="shared" si="6"/>
        <v>0</v>
      </c>
    </row>
    <row r="394" spans="1:2">
      <c r="A394" s="4">
        <v>393</v>
      </c>
      <c r="B394" s="4">
        <f t="shared" si="6"/>
        <v>0</v>
      </c>
    </row>
    <row r="395" spans="1:2">
      <c r="A395" s="4">
        <v>394</v>
      </c>
      <c r="B395" s="4">
        <f t="shared" si="6"/>
        <v>0</v>
      </c>
    </row>
    <row r="396" spans="1:2">
      <c r="A396" s="4">
        <v>395</v>
      </c>
      <c r="B396" s="4">
        <f t="shared" si="6"/>
        <v>0</v>
      </c>
    </row>
    <row r="397" spans="1:2">
      <c r="A397" s="4">
        <v>396</v>
      </c>
      <c r="B397" s="4">
        <f t="shared" si="6"/>
        <v>0</v>
      </c>
    </row>
    <row r="398" spans="1:2">
      <c r="A398" s="4">
        <v>397</v>
      </c>
      <c r="B398" s="4">
        <f t="shared" si="6"/>
        <v>0</v>
      </c>
    </row>
    <row r="399" spans="1:2">
      <c r="A399" s="4">
        <v>398</v>
      </c>
      <c r="B399" s="4">
        <f t="shared" si="6"/>
        <v>0</v>
      </c>
    </row>
    <row r="400" spans="1:2">
      <c r="A400" s="4">
        <v>399</v>
      </c>
      <c r="B400" s="4">
        <f t="shared" si="6"/>
        <v>0</v>
      </c>
    </row>
    <row r="401" spans="1:2">
      <c r="A401" s="4">
        <v>400</v>
      </c>
      <c r="B401" s="4">
        <f t="shared" si="6"/>
        <v>0</v>
      </c>
    </row>
    <row r="402" spans="1:2">
      <c r="A402" s="4">
        <v>401</v>
      </c>
      <c r="B402" s="4">
        <f t="shared" si="6"/>
        <v>0</v>
      </c>
    </row>
    <row r="403" spans="1:2">
      <c r="A403" s="4">
        <v>402</v>
      </c>
      <c r="B403" s="4">
        <f t="shared" si="6"/>
        <v>0</v>
      </c>
    </row>
    <row r="404" spans="1:2">
      <c r="A404" s="4">
        <v>403</v>
      </c>
      <c r="B404" s="4">
        <f t="shared" si="6"/>
        <v>0</v>
      </c>
    </row>
    <row r="405" spans="1:2">
      <c r="A405" s="4">
        <v>404</v>
      </c>
      <c r="B405" s="4">
        <f t="shared" si="6"/>
        <v>0</v>
      </c>
    </row>
    <row r="406" spans="1:2">
      <c r="A406" s="4">
        <v>405</v>
      </c>
      <c r="B406" s="4">
        <f t="shared" si="6"/>
        <v>0</v>
      </c>
    </row>
    <row r="407" spans="1:2">
      <c r="A407" s="4">
        <v>406</v>
      </c>
      <c r="B407" s="4">
        <f t="shared" si="6"/>
        <v>0</v>
      </c>
    </row>
    <row r="408" spans="1:2">
      <c r="A408" s="4">
        <v>407</v>
      </c>
      <c r="B408" s="4">
        <f t="shared" si="6"/>
        <v>0</v>
      </c>
    </row>
    <row r="409" spans="1:2">
      <c r="A409" s="4">
        <v>408</v>
      </c>
      <c r="B409" s="4">
        <f t="shared" si="6"/>
        <v>0</v>
      </c>
    </row>
    <row r="410" spans="1:2">
      <c r="A410" s="4">
        <v>409</v>
      </c>
      <c r="B410" s="4">
        <f t="shared" si="6"/>
        <v>0</v>
      </c>
    </row>
    <row r="411" spans="1:2">
      <c r="A411" s="4">
        <v>410</v>
      </c>
      <c r="B411" s="4">
        <f t="shared" si="6"/>
        <v>0</v>
      </c>
    </row>
    <row r="412" spans="1:2">
      <c r="A412" s="4">
        <v>411</v>
      </c>
      <c r="B412" s="4">
        <f t="shared" si="6"/>
        <v>0</v>
      </c>
    </row>
    <row r="413" spans="1:2">
      <c r="A413" s="4">
        <v>412</v>
      </c>
      <c r="B413" s="4">
        <f t="shared" si="6"/>
        <v>0</v>
      </c>
    </row>
    <row r="414" spans="1:2">
      <c r="A414" s="4">
        <v>413</v>
      </c>
      <c r="B414" s="4">
        <f t="shared" si="6"/>
        <v>0</v>
      </c>
    </row>
    <row r="415" spans="1:2">
      <c r="A415" s="4">
        <v>414</v>
      </c>
      <c r="B415" s="4">
        <f t="shared" si="6"/>
        <v>0</v>
      </c>
    </row>
    <row r="416" spans="1:2">
      <c r="A416" s="4">
        <v>415</v>
      </c>
      <c r="B416" s="4">
        <f t="shared" si="6"/>
        <v>0</v>
      </c>
    </row>
    <row r="417" spans="1:2">
      <c r="A417" s="4">
        <v>416</v>
      </c>
      <c r="B417" s="4">
        <f t="shared" si="6"/>
        <v>0</v>
      </c>
    </row>
    <row r="418" spans="1:2">
      <c r="A418" s="4">
        <v>417</v>
      </c>
      <c r="B418" s="4">
        <f t="shared" si="6"/>
        <v>0</v>
      </c>
    </row>
    <row r="419" spans="1:2">
      <c r="A419" s="4">
        <v>418</v>
      </c>
      <c r="B419" s="4">
        <f t="shared" si="6"/>
        <v>0</v>
      </c>
    </row>
    <row r="420" spans="1:2">
      <c r="A420" s="4">
        <v>419</v>
      </c>
      <c r="B420" s="4">
        <f t="shared" si="6"/>
        <v>0</v>
      </c>
    </row>
    <row r="421" spans="1:2">
      <c r="A421" s="4">
        <v>420</v>
      </c>
      <c r="B421" s="4">
        <f t="shared" si="6"/>
        <v>0</v>
      </c>
    </row>
    <row r="422" spans="1:2">
      <c r="A422" s="4">
        <v>421</v>
      </c>
      <c r="B422" s="4">
        <f t="shared" si="6"/>
        <v>0</v>
      </c>
    </row>
    <row r="423" spans="1:2">
      <c r="A423" s="4">
        <v>422</v>
      </c>
      <c r="B423" s="4">
        <f t="shared" si="6"/>
        <v>0</v>
      </c>
    </row>
    <row r="424" spans="1:2">
      <c r="A424" s="4">
        <v>423</v>
      </c>
      <c r="B424" s="4">
        <f t="shared" si="6"/>
        <v>0</v>
      </c>
    </row>
    <row r="425" spans="1:2">
      <c r="A425" s="4">
        <v>424</v>
      </c>
      <c r="B425" s="4">
        <f t="shared" si="6"/>
        <v>0</v>
      </c>
    </row>
    <row r="426" spans="1:2">
      <c r="A426" s="4">
        <v>425</v>
      </c>
      <c r="B426" s="4">
        <f t="shared" si="6"/>
        <v>0</v>
      </c>
    </row>
    <row r="427" spans="1:2">
      <c r="A427" s="4">
        <v>426</v>
      </c>
      <c r="B427" s="4">
        <f t="shared" si="6"/>
        <v>0</v>
      </c>
    </row>
    <row r="428" spans="1:2">
      <c r="A428" s="4">
        <v>427</v>
      </c>
      <c r="B428" s="4">
        <f t="shared" si="6"/>
        <v>0</v>
      </c>
    </row>
    <row r="429" spans="1:2">
      <c r="A429" s="4">
        <v>428</v>
      </c>
      <c r="B429" s="4">
        <f t="shared" si="6"/>
        <v>0</v>
      </c>
    </row>
    <row r="430" spans="1:2">
      <c r="A430" s="4">
        <v>429</v>
      </c>
      <c r="B430" s="4">
        <f t="shared" si="6"/>
        <v>0</v>
      </c>
    </row>
    <row r="431" spans="1:2">
      <c r="A431" s="4">
        <v>430</v>
      </c>
      <c r="B431" s="4">
        <f t="shared" si="6"/>
        <v>0</v>
      </c>
    </row>
    <row r="432" spans="1:2">
      <c r="A432" s="4">
        <v>431</v>
      </c>
      <c r="B432" s="4">
        <f t="shared" si="6"/>
        <v>0</v>
      </c>
    </row>
    <row r="433" spans="1:2">
      <c r="A433" s="4">
        <v>432</v>
      </c>
      <c r="B433" s="4">
        <f t="shared" si="6"/>
        <v>0</v>
      </c>
    </row>
    <row r="434" spans="1:2">
      <c r="A434" s="4">
        <v>433</v>
      </c>
      <c r="B434" s="4">
        <f t="shared" si="6"/>
        <v>0</v>
      </c>
    </row>
    <row r="435" spans="1:2">
      <c r="A435" s="4">
        <v>434</v>
      </c>
      <c r="B435" s="4">
        <f t="shared" si="6"/>
        <v>0</v>
      </c>
    </row>
    <row r="436" spans="1:2">
      <c r="A436" s="4">
        <v>435</v>
      </c>
      <c r="B436" s="4">
        <f t="shared" si="6"/>
        <v>0</v>
      </c>
    </row>
    <row r="437" spans="1:2">
      <c r="A437" s="4">
        <v>436</v>
      </c>
      <c r="B437" s="4">
        <f t="shared" si="6"/>
        <v>0</v>
      </c>
    </row>
    <row r="438" spans="1:2">
      <c r="A438" s="4">
        <v>437</v>
      </c>
      <c r="B438" s="4">
        <f t="shared" si="6"/>
        <v>0</v>
      </c>
    </row>
    <row r="439" spans="1:2">
      <c r="A439" s="4">
        <v>438</v>
      </c>
      <c r="B439" s="4">
        <f t="shared" si="6"/>
        <v>0</v>
      </c>
    </row>
    <row r="440" spans="1:2">
      <c r="A440" s="4">
        <v>439</v>
      </c>
      <c r="B440" s="4">
        <f t="shared" si="6"/>
        <v>0</v>
      </c>
    </row>
    <row r="441" spans="1:2">
      <c r="A441" s="4">
        <v>440</v>
      </c>
      <c r="B441" s="4">
        <f t="shared" si="6"/>
        <v>0</v>
      </c>
    </row>
    <row r="442" spans="1:2">
      <c r="A442" s="4">
        <v>441</v>
      </c>
      <c r="B442" s="4">
        <f t="shared" si="6"/>
        <v>0</v>
      </c>
    </row>
    <row r="443" spans="1:2">
      <c r="A443" s="4">
        <v>442</v>
      </c>
      <c r="B443" s="4">
        <f t="shared" si="6"/>
        <v>0</v>
      </c>
    </row>
    <row r="444" spans="1:2">
      <c r="A444" s="4">
        <v>443</v>
      </c>
      <c r="B444" s="4">
        <f t="shared" si="6"/>
        <v>0</v>
      </c>
    </row>
    <row r="445" spans="1:2">
      <c r="A445" s="4">
        <v>444</v>
      </c>
      <c r="B445" s="4">
        <f t="shared" si="6"/>
        <v>0</v>
      </c>
    </row>
    <row r="446" spans="1:2">
      <c r="A446" s="4">
        <v>445</v>
      </c>
      <c r="B446" s="4">
        <f t="shared" si="6"/>
        <v>0</v>
      </c>
    </row>
    <row r="447" spans="1:2">
      <c r="A447" s="4">
        <v>446</v>
      </c>
      <c r="B447" s="4">
        <f t="shared" si="6"/>
        <v>0</v>
      </c>
    </row>
    <row r="448" spans="1:2">
      <c r="A448" s="4">
        <v>447</v>
      </c>
      <c r="B448" s="4">
        <f t="shared" si="6"/>
        <v>0</v>
      </c>
    </row>
    <row r="449" spans="1:2">
      <c r="A449" s="4">
        <v>448</v>
      </c>
      <c r="B449" s="4">
        <f t="shared" si="6"/>
        <v>0</v>
      </c>
    </row>
    <row r="450" spans="1:2">
      <c r="A450" s="4">
        <v>449</v>
      </c>
      <c r="B450" s="4">
        <f t="shared" ref="B450:B501" si="7">HLOOKUP(A450,Student,2,FALSE)</f>
        <v>0</v>
      </c>
    </row>
    <row r="451" spans="1:2">
      <c r="A451" s="4">
        <v>450</v>
      </c>
      <c r="B451" s="4">
        <f t="shared" si="7"/>
        <v>0</v>
      </c>
    </row>
    <row r="452" spans="1:2">
      <c r="A452" s="4">
        <v>451</v>
      </c>
      <c r="B452" s="4">
        <f t="shared" si="7"/>
        <v>0</v>
      </c>
    </row>
    <row r="453" spans="1:2">
      <c r="A453" s="4">
        <v>452</v>
      </c>
      <c r="B453" s="4">
        <f t="shared" si="7"/>
        <v>0</v>
      </c>
    </row>
    <row r="454" spans="1:2">
      <c r="A454" s="4">
        <v>453</v>
      </c>
      <c r="B454" s="4">
        <f t="shared" si="7"/>
        <v>0</v>
      </c>
    </row>
    <row r="455" spans="1:2">
      <c r="A455" s="4">
        <v>454</v>
      </c>
      <c r="B455" s="4">
        <f t="shared" si="7"/>
        <v>0</v>
      </c>
    </row>
    <row r="456" spans="1:2">
      <c r="A456" s="4">
        <v>455</v>
      </c>
      <c r="B456" s="4">
        <f t="shared" si="7"/>
        <v>0</v>
      </c>
    </row>
    <row r="457" spans="1:2">
      <c r="A457" s="4">
        <v>456</v>
      </c>
      <c r="B457" s="4">
        <f t="shared" si="7"/>
        <v>0</v>
      </c>
    </row>
    <row r="458" spans="1:2">
      <c r="A458" s="4">
        <v>457</v>
      </c>
      <c r="B458" s="4">
        <f t="shared" si="7"/>
        <v>0</v>
      </c>
    </row>
    <row r="459" spans="1:2">
      <c r="A459" s="4">
        <v>458</v>
      </c>
      <c r="B459" s="4">
        <f t="shared" si="7"/>
        <v>0</v>
      </c>
    </row>
    <row r="460" spans="1:2">
      <c r="A460" s="4">
        <v>459</v>
      </c>
      <c r="B460" s="4">
        <f t="shared" si="7"/>
        <v>0</v>
      </c>
    </row>
    <row r="461" spans="1:2">
      <c r="A461" s="4">
        <v>460</v>
      </c>
      <c r="B461" s="4">
        <f t="shared" si="7"/>
        <v>0</v>
      </c>
    </row>
    <row r="462" spans="1:2">
      <c r="A462" s="4">
        <v>461</v>
      </c>
      <c r="B462" s="4">
        <f t="shared" si="7"/>
        <v>0</v>
      </c>
    </row>
    <row r="463" spans="1:2">
      <c r="A463" s="4">
        <v>462</v>
      </c>
      <c r="B463" s="4">
        <f t="shared" si="7"/>
        <v>0</v>
      </c>
    </row>
    <row r="464" spans="1:2">
      <c r="A464" s="4">
        <v>463</v>
      </c>
      <c r="B464" s="4">
        <f t="shared" si="7"/>
        <v>0</v>
      </c>
    </row>
    <row r="465" spans="1:2">
      <c r="A465" s="4">
        <v>464</v>
      </c>
      <c r="B465" s="4">
        <f t="shared" si="7"/>
        <v>0</v>
      </c>
    </row>
    <row r="466" spans="1:2">
      <c r="A466" s="4">
        <v>465</v>
      </c>
      <c r="B466" s="4">
        <f t="shared" si="7"/>
        <v>0</v>
      </c>
    </row>
    <row r="467" spans="1:2">
      <c r="A467" s="4">
        <v>466</v>
      </c>
      <c r="B467" s="4">
        <f t="shared" si="7"/>
        <v>0</v>
      </c>
    </row>
    <row r="468" spans="1:2">
      <c r="A468" s="4">
        <v>467</v>
      </c>
      <c r="B468" s="4">
        <f t="shared" si="7"/>
        <v>0</v>
      </c>
    </row>
    <row r="469" spans="1:2">
      <c r="A469" s="4">
        <v>468</v>
      </c>
      <c r="B469" s="4">
        <f t="shared" si="7"/>
        <v>0</v>
      </c>
    </row>
    <row r="470" spans="1:2">
      <c r="A470" s="4">
        <v>469</v>
      </c>
      <c r="B470" s="4">
        <f t="shared" si="7"/>
        <v>0</v>
      </c>
    </row>
    <row r="471" spans="1:2">
      <c r="A471" s="4">
        <v>470</v>
      </c>
      <c r="B471" s="4">
        <f t="shared" si="7"/>
        <v>0</v>
      </c>
    </row>
    <row r="472" spans="1:2">
      <c r="A472" s="4">
        <v>471</v>
      </c>
      <c r="B472" s="4">
        <f t="shared" si="7"/>
        <v>0</v>
      </c>
    </row>
    <row r="473" spans="1:2">
      <c r="A473" s="4">
        <v>472</v>
      </c>
      <c r="B473" s="4">
        <f t="shared" si="7"/>
        <v>0</v>
      </c>
    </row>
    <row r="474" spans="1:2">
      <c r="A474" s="4">
        <v>473</v>
      </c>
      <c r="B474" s="4">
        <f t="shared" si="7"/>
        <v>0</v>
      </c>
    </row>
    <row r="475" spans="1:2">
      <c r="A475" s="4">
        <v>474</v>
      </c>
      <c r="B475" s="4">
        <f t="shared" si="7"/>
        <v>0</v>
      </c>
    </row>
    <row r="476" spans="1:2">
      <c r="A476" s="4">
        <v>475</v>
      </c>
      <c r="B476" s="4">
        <f t="shared" si="7"/>
        <v>0</v>
      </c>
    </row>
    <row r="477" spans="1:2">
      <c r="A477" s="4">
        <v>476</v>
      </c>
      <c r="B477" s="4">
        <f t="shared" si="7"/>
        <v>0</v>
      </c>
    </row>
    <row r="478" spans="1:2">
      <c r="A478" s="4">
        <v>477</v>
      </c>
      <c r="B478" s="4">
        <f t="shared" si="7"/>
        <v>0</v>
      </c>
    </row>
    <row r="479" spans="1:2">
      <c r="A479" s="4">
        <v>478</v>
      </c>
      <c r="B479" s="4">
        <f t="shared" si="7"/>
        <v>0</v>
      </c>
    </row>
    <row r="480" spans="1:2">
      <c r="A480" s="4">
        <v>479</v>
      </c>
      <c r="B480" s="4">
        <f t="shared" si="7"/>
        <v>0</v>
      </c>
    </row>
    <row r="481" spans="1:2">
      <c r="A481" s="4">
        <v>480</v>
      </c>
      <c r="B481" s="4">
        <f t="shared" si="7"/>
        <v>0</v>
      </c>
    </row>
    <row r="482" spans="1:2">
      <c r="A482" s="4">
        <v>481</v>
      </c>
      <c r="B482" s="4">
        <f t="shared" si="7"/>
        <v>0</v>
      </c>
    </row>
    <row r="483" spans="1:2">
      <c r="A483" s="4">
        <v>482</v>
      </c>
      <c r="B483" s="4">
        <f t="shared" si="7"/>
        <v>0</v>
      </c>
    </row>
    <row r="484" spans="1:2">
      <c r="A484" s="4">
        <v>483</v>
      </c>
      <c r="B484" s="4">
        <f t="shared" si="7"/>
        <v>0</v>
      </c>
    </row>
    <row r="485" spans="1:2">
      <c r="A485" s="4">
        <v>484</v>
      </c>
      <c r="B485" s="4">
        <f t="shared" si="7"/>
        <v>0</v>
      </c>
    </row>
    <row r="486" spans="1:2">
      <c r="A486" s="4">
        <v>485</v>
      </c>
      <c r="B486" s="4">
        <f t="shared" si="7"/>
        <v>0</v>
      </c>
    </row>
    <row r="487" spans="1:2">
      <c r="A487" s="4">
        <v>486</v>
      </c>
      <c r="B487" s="4">
        <f t="shared" si="7"/>
        <v>0</v>
      </c>
    </row>
    <row r="488" spans="1:2">
      <c r="A488" s="4">
        <v>487</v>
      </c>
      <c r="B488" s="4">
        <f t="shared" si="7"/>
        <v>0</v>
      </c>
    </row>
    <row r="489" spans="1:2">
      <c r="A489" s="4">
        <v>488</v>
      </c>
      <c r="B489" s="4">
        <f t="shared" si="7"/>
        <v>0</v>
      </c>
    </row>
    <row r="490" spans="1:2">
      <c r="A490" s="4">
        <v>489</v>
      </c>
      <c r="B490" s="4">
        <f t="shared" si="7"/>
        <v>0</v>
      </c>
    </row>
    <row r="491" spans="1:2">
      <c r="A491" s="4">
        <v>490</v>
      </c>
      <c r="B491" s="4">
        <f t="shared" si="7"/>
        <v>0</v>
      </c>
    </row>
    <row r="492" spans="1:2">
      <c r="A492" s="4">
        <v>491</v>
      </c>
      <c r="B492" s="4">
        <f t="shared" si="7"/>
        <v>0</v>
      </c>
    </row>
    <row r="493" spans="1:2">
      <c r="A493" s="4">
        <v>492</v>
      </c>
      <c r="B493" s="4">
        <f t="shared" si="7"/>
        <v>0</v>
      </c>
    </row>
    <row r="494" spans="1:2">
      <c r="A494" s="4">
        <v>493</v>
      </c>
      <c r="B494" s="4">
        <f t="shared" si="7"/>
        <v>0</v>
      </c>
    </row>
    <row r="495" spans="1:2">
      <c r="A495" s="4">
        <v>494</v>
      </c>
      <c r="B495" s="4">
        <f t="shared" si="7"/>
        <v>0</v>
      </c>
    </row>
    <row r="496" spans="1:2">
      <c r="A496" s="4">
        <v>495</v>
      </c>
      <c r="B496" s="4">
        <f t="shared" si="7"/>
        <v>0</v>
      </c>
    </row>
    <row r="497" spans="1:2">
      <c r="A497" s="4">
        <v>496</v>
      </c>
      <c r="B497" s="4">
        <f t="shared" si="7"/>
        <v>0</v>
      </c>
    </row>
    <row r="498" spans="1:2">
      <c r="A498" s="4">
        <v>497</v>
      </c>
      <c r="B498" s="4">
        <f t="shared" si="7"/>
        <v>0</v>
      </c>
    </row>
    <row r="499" spans="1:2">
      <c r="A499" s="4">
        <v>498</v>
      </c>
      <c r="B499" s="4">
        <f t="shared" si="7"/>
        <v>0</v>
      </c>
    </row>
    <row r="500" spans="1:2">
      <c r="A500" s="4">
        <v>499</v>
      </c>
      <c r="B500" s="4">
        <f t="shared" si="7"/>
        <v>0</v>
      </c>
    </row>
    <row r="501" spans="1:2">
      <c r="A501" s="4">
        <v>500</v>
      </c>
      <c r="B501" s="4" t="str">
        <f t="shared" si="7"/>
        <v xml:space="preserve">Example Student </v>
      </c>
    </row>
  </sheetData>
  <autoFilter ref="A1:C249"/>
  <sortState ref="A2:C249">
    <sortCondition ref="A2:A249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BJ70"/>
  <sheetViews>
    <sheetView tabSelected="1" view="pageBreakPreview" zoomScale="50" zoomScaleNormal="40" zoomScaleSheetLayoutView="50" workbookViewId="0">
      <selection activeCell="N6" sqref="N6"/>
    </sheetView>
  </sheetViews>
  <sheetFormatPr defaultRowHeight="15"/>
  <cols>
    <col min="1" max="10" width="9.85546875" style="9" customWidth="1"/>
    <col min="11" max="11" width="7.140625" style="9" customWidth="1"/>
    <col min="12" max="12" width="10.28515625" style="10" customWidth="1"/>
    <col min="13" max="13" width="5.28515625" style="10" bestFit="1" customWidth="1"/>
    <col min="14" max="14" width="7.85546875" style="10" bestFit="1" customWidth="1"/>
    <col min="15" max="15" width="10" style="10" customWidth="1"/>
    <col min="16" max="26" width="9.140625" style="9"/>
    <col min="27" max="27" width="6.28515625" style="9" customWidth="1"/>
    <col min="28" max="28" width="10.140625" style="10" bestFit="1" customWidth="1"/>
    <col min="29" max="29" width="5.28515625" style="10" bestFit="1" customWidth="1"/>
    <col min="30" max="30" width="7.85546875" style="10" bestFit="1" customWidth="1"/>
    <col min="31" max="31" width="9" style="10" customWidth="1"/>
    <col min="32" max="42" width="9.140625" style="9"/>
    <col min="43" max="43" width="1.7109375" style="9" customWidth="1"/>
    <col min="44" max="44" width="10.140625" style="10" bestFit="1" customWidth="1"/>
    <col min="45" max="45" width="5.28515625" style="10" bestFit="1" customWidth="1"/>
    <col min="46" max="46" width="7.85546875" style="10" bestFit="1" customWidth="1"/>
    <col min="47" max="57" width="9.140625" style="9"/>
    <col min="58" max="58" width="1.7109375" style="9" customWidth="1"/>
    <col min="59" max="59" width="10.140625" style="10" bestFit="1" customWidth="1"/>
    <col min="60" max="60" width="5.28515625" style="10" bestFit="1" customWidth="1"/>
    <col min="61" max="61" width="7.85546875" style="10" bestFit="1" customWidth="1"/>
    <col min="62" max="62" width="9.140625" style="10"/>
    <col min="63" max="16384" width="9.140625" style="9"/>
  </cols>
  <sheetData>
    <row r="2" spans="1:62" ht="30" customHeight="1">
      <c r="F2" s="41" t="s">
        <v>16</v>
      </c>
      <c r="G2" s="41"/>
      <c r="H2" s="41"/>
      <c r="I2" s="41"/>
      <c r="J2" s="41"/>
      <c r="K2" s="40">
        <v>1</v>
      </c>
      <c r="L2" s="40"/>
    </row>
    <row r="3" spans="1:62">
      <c r="A3" s="39">
        <f>HLOOKUP(K2, Student, 2, FALSE)</f>
        <v>0</v>
      </c>
      <c r="B3" s="39"/>
      <c r="C3" s="39"/>
      <c r="D3" s="39"/>
      <c r="E3" s="39"/>
      <c r="F3" s="39"/>
      <c r="G3" s="39"/>
      <c r="H3" s="39"/>
    </row>
    <row r="4" spans="1:62">
      <c r="A4" s="39"/>
      <c r="B4" s="39"/>
      <c r="C4" s="39"/>
      <c r="D4" s="39"/>
      <c r="E4" s="39"/>
      <c r="F4" s="39"/>
      <c r="G4" s="39"/>
      <c r="H4" s="39"/>
    </row>
    <row r="5" spans="1:62" ht="16.5" customHeight="1">
      <c r="A5" s="12"/>
      <c r="B5" s="12"/>
      <c r="C5" s="12"/>
      <c r="D5" s="12"/>
      <c r="E5" s="12"/>
      <c r="F5" s="12"/>
      <c r="G5" s="12"/>
      <c r="H5" s="12"/>
    </row>
    <row r="6" spans="1:62" ht="16.5" customHeight="1">
      <c r="A6" s="12"/>
      <c r="B6" s="12"/>
      <c r="C6" s="12"/>
      <c r="D6" s="12"/>
      <c r="E6" s="12"/>
      <c r="F6" s="12"/>
      <c r="G6" s="12"/>
      <c r="H6" s="12"/>
    </row>
    <row r="7" spans="1:62" s="10" customFormat="1">
      <c r="M7" s="14" t="s">
        <v>3</v>
      </c>
      <c r="N7" s="15" t="s">
        <v>14</v>
      </c>
      <c r="O7" s="16" t="s">
        <v>2</v>
      </c>
    </row>
    <row r="8" spans="1:62">
      <c r="L8" s="26" t="s">
        <v>26</v>
      </c>
      <c r="M8" s="7">
        <v>1</v>
      </c>
      <c r="N8" s="17">
        <f>HLOOKUP($K$2, Student, 3, FALSE)</f>
        <v>0</v>
      </c>
      <c r="O8" s="20">
        <f>N8/M8</f>
        <v>0</v>
      </c>
      <c r="AC8" s="7"/>
      <c r="AD8" s="7"/>
      <c r="AE8" s="7"/>
      <c r="AS8" s="30" t="s">
        <v>3</v>
      </c>
      <c r="AT8" s="31" t="s">
        <v>14</v>
      </c>
      <c r="AU8" s="43" t="s">
        <v>2</v>
      </c>
      <c r="BH8" s="23" t="s">
        <v>3</v>
      </c>
      <c r="BI8" s="24" t="s">
        <v>14</v>
      </c>
      <c r="BJ8" s="29" t="s">
        <v>2</v>
      </c>
    </row>
    <row r="9" spans="1:62">
      <c r="L9" s="27" t="s">
        <v>27</v>
      </c>
      <c r="M9" s="7">
        <v>1</v>
      </c>
      <c r="N9" s="18">
        <f>HLOOKUP($K$2, Student, 4, FALSE)</f>
        <v>0</v>
      </c>
      <c r="O9" s="21">
        <f>N9/M9</f>
        <v>0</v>
      </c>
      <c r="AC9" s="7"/>
      <c r="AD9" s="7"/>
      <c r="AE9" s="11"/>
      <c r="AR9" s="48" t="s">
        <v>50</v>
      </c>
      <c r="AS9" s="30">
        <v>1</v>
      </c>
      <c r="AT9" s="17">
        <f>HLOOKUP($K$2, Student, 37, FALSE)</f>
        <v>0</v>
      </c>
      <c r="AU9" s="32">
        <f t="shared" ref="AU9:AU10" si="0">AT9/AS9</f>
        <v>0</v>
      </c>
      <c r="BG9" s="26" t="s">
        <v>73</v>
      </c>
      <c r="BH9" s="7">
        <v>1</v>
      </c>
      <c r="BI9" s="17">
        <f>HLOOKUP($K$2, Student, 63, FALSE)</f>
        <v>0</v>
      </c>
      <c r="BJ9" s="44">
        <f t="shared" ref="BJ9:BJ18" si="1">BI9/BH9</f>
        <v>0</v>
      </c>
    </row>
    <row r="10" spans="1:62">
      <c r="L10" s="27" t="s">
        <v>28</v>
      </c>
      <c r="M10" s="7">
        <v>1</v>
      </c>
      <c r="N10" s="18">
        <f>HLOOKUP($K$2, Student, 5, FALSE)</f>
        <v>0</v>
      </c>
      <c r="O10" s="21">
        <f t="shared" ref="O9:O11" si="2">N10/M10</f>
        <v>0</v>
      </c>
      <c r="AC10" s="7"/>
      <c r="AD10" s="7"/>
      <c r="AE10" s="11"/>
      <c r="AR10" s="49" t="s">
        <v>51</v>
      </c>
      <c r="AS10" s="33">
        <v>1</v>
      </c>
      <c r="AT10" s="18">
        <f>HLOOKUP($K$2, Student,38, FALSE)</f>
        <v>0</v>
      </c>
      <c r="AU10" s="34">
        <f t="shared" si="0"/>
        <v>0</v>
      </c>
      <c r="BG10" s="27" t="s">
        <v>22</v>
      </c>
      <c r="BH10" s="7">
        <v>1</v>
      </c>
      <c r="BI10" s="18">
        <f>HLOOKUP($K$2, Student,64, FALSE)</f>
        <v>0</v>
      </c>
      <c r="BJ10" s="45">
        <f t="shared" si="1"/>
        <v>0</v>
      </c>
    </row>
    <row r="11" spans="1:62">
      <c r="L11" s="28" t="s">
        <v>29</v>
      </c>
      <c r="M11" s="7">
        <v>1</v>
      </c>
      <c r="N11" s="19">
        <f>HLOOKUP($K$2, Student, 6, FALSE)</f>
        <v>0</v>
      </c>
      <c r="O11" s="22">
        <f t="shared" si="2"/>
        <v>0</v>
      </c>
      <c r="AC11" s="7"/>
      <c r="AD11" s="7"/>
      <c r="AE11" s="11"/>
      <c r="AR11" s="49" t="s">
        <v>11</v>
      </c>
      <c r="AS11" s="33">
        <v>1</v>
      </c>
      <c r="AT11" s="18">
        <f>HLOOKUP($K$2, Student,39, FALSE)</f>
        <v>0</v>
      </c>
      <c r="AU11" s="34">
        <f t="shared" ref="AU10:AU17" si="3">AT11/AS11</f>
        <v>0</v>
      </c>
      <c r="BG11" s="27" t="s">
        <v>74</v>
      </c>
      <c r="BH11" s="7">
        <v>1</v>
      </c>
      <c r="BI11" s="18">
        <f>HLOOKUP($K$2, Student, 65, FALSE)</f>
        <v>0</v>
      </c>
      <c r="BJ11" s="45">
        <f t="shared" si="1"/>
        <v>0</v>
      </c>
    </row>
    <row r="12" spans="1:62">
      <c r="L12" s="7"/>
      <c r="M12" s="23">
        <f>SUM(M8:M11)</f>
        <v>4</v>
      </c>
      <c r="N12" s="24">
        <f>SUM(N8:N11)</f>
        <v>0</v>
      </c>
      <c r="O12" s="25">
        <f>N12/M12</f>
        <v>0</v>
      </c>
      <c r="AC12" s="7"/>
      <c r="AD12" s="7"/>
      <c r="AE12" s="11"/>
      <c r="AR12" s="49" t="s">
        <v>12</v>
      </c>
      <c r="AS12" s="33">
        <v>1</v>
      </c>
      <c r="AT12" s="18">
        <f>HLOOKUP($K$2, Student,40, FALSE)</f>
        <v>0</v>
      </c>
      <c r="AU12" s="34">
        <f t="shared" si="3"/>
        <v>0</v>
      </c>
      <c r="BG12" s="27" t="s">
        <v>23</v>
      </c>
      <c r="BH12" s="7">
        <v>1</v>
      </c>
      <c r="BI12" s="18">
        <f>HLOOKUP($K$2, Student, 66, FALSE)</f>
        <v>0</v>
      </c>
      <c r="BJ12" s="45">
        <f t="shared" si="1"/>
        <v>0</v>
      </c>
    </row>
    <row r="13" spans="1:62">
      <c r="L13" s="7"/>
      <c r="M13" s="7"/>
      <c r="N13" s="7"/>
      <c r="O13" s="8"/>
      <c r="AC13" s="7"/>
      <c r="AD13" s="7"/>
      <c r="AE13" s="11"/>
      <c r="AR13" s="49" t="s">
        <v>52</v>
      </c>
      <c r="AS13" s="33">
        <v>1</v>
      </c>
      <c r="AT13" s="18">
        <f>HLOOKUP($K$2, Student, 41, FALSE)</f>
        <v>0</v>
      </c>
      <c r="AU13" s="34">
        <f t="shared" si="3"/>
        <v>0</v>
      </c>
      <c r="BG13" s="27" t="s">
        <v>75</v>
      </c>
      <c r="BH13" s="7">
        <v>1</v>
      </c>
      <c r="BI13" s="18">
        <f>HLOOKUP($K$2, Student, 67, FALSE)</f>
        <v>0</v>
      </c>
      <c r="BJ13" s="45">
        <f t="shared" si="1"/>
        <v>0</v>
      </c>
    </row>
    <row r="14" spans="1:62">
      <c r="AC14" s="7"/>
      <c r="AD14" s="7"/>
      <c r="AE14" s="11"/>
      <c r="AR14" s="49" t="s">
        <v>13</v>
      </c>
      <c r="AS14" s="33">
        <v>1</v>
      </c>
      <c r="AT14" s="18">
        <f>HLOOKUP($K$2, Student, 42, FALSE)</f>
        <v>0</v>
      </c>
      <c r="AU14" s="34">
        <f t="shared" si="3"/>
        <v>0</v>
      </c>
      <c r="BG14" s="27" t="s">
        <v>76</v>
      </c>
      <c r="BH14" s="7">
        <v>1</v>
      </c>
      <c r="BI14" s="18">
        <f>HLOOKUP($K$2, Student, 68, FALSE)</f>
        <v>0</v>
      </c>
      <c r="BJ14" s="45">
        <f t="shared" si="1"/>
        <v>0</v>
      </c>
    </row>
    <row r="15" spans="1:62">
      <c r="M15" s="7"/>
      <c r="N15" s="7"/>
      <c r="O15" s="8"/>
      <c r="AC15" s="7"/>
      <c r="AD15" s="7"/>
      <c r="AE15" s="11"/>
      <c r="AR15" s="49" t="s">
        <v>53</v>
      </c>
      <c r="AS15" s="33">
        <v>1</v>
      </c>
      <c r="AT15" s="18">
        <f>HLOOKUP($K$2, Student,43, FALSE)</f>
        <v>0</v>
      </c>
      <c r="AU15" s="34">
        <f t="shared" si="3"/>
        <v>0</v>
      </c>
      <c r="BG15" s="27" t="s">
        <v>77</v>
      </c>
      <c r="BH15" s="7">
        <v>1</v>
      </c>
      <c r="BI15" s="18">
        <f>HLOOKUP($K$2, Student,69, FALSE)</f>
        <v>0</v>
      </c>
      <c r="BJ15" s="45">
        <f t="shared" si="1"/>
        <v>0</v>
      </c>
    </row>
    <row r="16" spans="1:62">
      <c r="M16" s="7"/>
      <c r="N16" s="7"/>
      <c r="O16" s="8"/>
      <c r="AB16" s="7"/>
      <c r="AC16" s="7"/>
      <c r="AD16" s="7"/>
      <c r="AE16" s="11"/>
      <c r="AR16" s="50" t="s">
        <v>54</v>
      </c>
      <c r="AS16" s="35">
        <v>1</v>
      </c>
      <c r="AT16" s="19">
        <f>HLOOKUP($K$2, Student, 44, FALSE)</f>
        <v>0</v>
      </c>
      <c r="AU16" s="37">
        <f t="shared" si="3"/>
        <v>0</v>
      </c>
      <c r="BG16" s="27" t="s">
        <v>78</v>
      </c>
      <c r="BH16" s="7">
        <v>1</v>
      </c>
      <c r="BI16" s="18">
        <f>HLOOKUP($K$2, Student, 70, FALSE)</f>
        <v>0</v>
      </c>
      <c r="BJ16" s="45">
        <f t="shared" si="1"/>
        <v>0</v>
      </c>
    </row>
    <row r="17" spans="12:62">
      <c r="M17" s="7"/>
      <c r="N17" s="7"/>
      <c r="O17" s="8"/>
      <c r="AC17" s="7"/>
      <c r="AD17" s="7"/>
      <c r="AE17" s="8"/>
      <c r="AS17" s="35">
        <f>SUM(AS9:AS16)</f>
        <v>8</v>
      </c>
      <c r="AT17" s="36">
        <f>SUM(AT9:AT16)</f>
        <v>0</v>
      </c>
      <c r="AU17" s="37">
        <f t="shared" si="3"/>
        <v>0</v>
      </c>
      <c r="BG17" s="28" t="s">
        <v>79</v>
      </c>
      <c r="BH17" s="7">
        <v>1</v>
      </c>
      <c r="BI17" s="19">
        <f>HLOOKUP($K$2, Student,71, FALSE)</f>
        <v>0</v>
      </c>
      <c r="BJ17" s="46">
        <f t="shared" si="1"/>
        <v>0</v>
      </c>
    </row>
    <row r="18" spans="12:62">
      <c r="AC18" s="7"/>
      <c r="AD18" s="7"/>
      <c r="AE18" s="8"/>
      <c r="AS18" s="7"/>
      <c r="AT18" s="7"/>
      <c r="BH18" s="23">
        <f>SUM(BH9:BH17)</f>
        <v>9</v>
      </c>
      <c r="BI18" s="24">
        <f>SUM(BI9:BI17)</f>
        <v>0</v>
      </c>
      <c r="BJ18" s="38">
        <f t="shared" si="1"/>
        <v>0</v>
      </c>
    </row>
    <row r="19" spans="12:62">
      <c r="AC19" s="7"/>
      <c r="AD19" s="7"/>
      <c r="AE19" s="8"/>
      <c r="AS19" s="7"/>
      <c r="AT19" s="7"/>
      <c r="BH19" s="7"/>
      <c r="BI19" s="7"/>
    </row>
    <row r="20" spans="12:62">
      <c r="AC20" s="7"/>
      <c r="AD20" s="7"/>
      <c r="AE20" s="8"/>
      <c r="AS20" s="7"/>
      <c r="AT20" s="7"/>
      <c r="BH20" s="7"/>
      <c r="BI20" s="7"/>
    </row>
    <row r="21" spans="12:62">
      <c r="AE21" s="8"/>
    </row>
    <row r="23" spans="12:62">
      <c r="AC23" s="23" t="s">
        <v>3</v>
      </c>
      <c r="AD23" s="24" t="s">
        <v>14</v>
      </c>
      <c r="AE23" s="29" t="s">
        <v>2</v>
      </c>
      <c r="AS23" s="7"/>
      <c r="AT23" s="7"/>
      <c r="BH23" s="7"/>
      <c r="BI23" s="7"/>
    </row>
    <row r="24" spans="12:62">
      <c r="AB24" s="48" t="s">
        <v>41</v>
      </c>
      <c r="AC24" s="17">
        <v>1</v>
      </c>
      <c r="AD24" s="17">
        <f>HLOOKUP($K$2, Student, 21, FALSE)</f>
        <v>0</v>
      </c>
      <c r="AE24" s="32">
        <f t="shared" ref="AE24:AE31" si="4">AD24/AC24</f>
        <v>0</v>
      </c>
      <c r="AS24" s="7"/>
      <c r="AT24" s="7"/>
      <c r="BH24" s="7"/>
      <c r="BI24" s="7"/>
    </row>
    <row r="25" spans="12:62">
      <c r="M25" s="14" t="s">
        <v>3</v>
      </c>
      <c r="N25" s="15" t="s">
        <v>14</v>
      </c>
      <c r="O25" s="16" t="s">
        <v>2</v>
      </c>
      <c r="AB25" s="49" t="s">
        <v>42</v>
      </c>
      <c r="AC25" s="18">
        <v>1</v>
      </c>
      <c r="AD25" s="18">
        <f>HLOOKUP($K$2, Student, 22, FALSE)</f>
        <v>0</v>
      </c>
      <c r="AE25" s="34">
        <f t="shared" si="4"/>
        <v>0</v>
      </c>
      <c r="AS25" s="7"/>
      <c r="AT25" s="7"/>
      <c r="BH25" s="7"/>
      <c r="BI25" s="7"/>
    </row>
    <row r="26" spans="12:62">
      <c r="L26" s="26" t="s">
        <v>30</v>
      </c>
      <c r="M26" s="7">
        <v>1</v>
      </c>
      <c r="N26" s="17">
        <f>HLOOKUP($K$2, Student, 7, FALSE)</f>
        <v>0</v>
      </c>
      <c r="O26" s="51">
        <f>N26/M26</f>
        <v>0</v>
      </c>
      <c r="AB26" s="49" t="s">
        <v>6</v>
      </c>
      <c r="AC26" s="18">
        <v>1</v>
      </c>
      <c r="AD26" s="18">
        <f>HLOOKUP($K$2, Student, 23, FALSE)</f>
        <v>0</v>
      </c>
      <c r="AE26" s="34">
        <f t="shared" si="4"/>
        <v>0</v>
      </c>
      <c r="AS26" s="9"/>
      <c r="AT26" s="9"/>
      <c r="BH26" s="7"/>
      <c r="BI26" s="7"/>
    </row>
    <row r="27" spans="12:62">
      <c r="L27" s="27" t="s">
        <v>31</v>
      </c>
      <c r="M27" s="7">
        <v>1</v>
      </c>
      <c r="N27" s="18">
        <f>HLOOKUP($K$2, Student, 8, FALSE)</f>
        <v>0</v>
      </c>
      <c r="O27" s="52">
        <f t="shared" ref="O27:O29" si="5">N27/M27</f>
        <v>0</v>
      </c>
      <c r="AB27" s="49" t="s">
        <v>7</v>
      </c>
      <c r="AC27" s="18">
        <v>1</v>
      </c>
      <c r="AD27" s="18">
        <f>HLOOKUP($K$2, Student, 24, FALSE)</f>
        <v>0</v>
      </c>
      <c r="AE27" s="34">
        <f t="shared" si="4"/>
        <v>0</v>
      </c>
      <c r="AS27" s="9"/>
      <c r="AT27" s="9"/>
      <c r="BH27" s="14" t="s">
        <v>3</v>
      </c>
      <c r="BI27" s="15" t="s">
        <v>14</v>
      </c>
      <c r="BJ27" s="29" t="s">
        <v>2</v>
      </c>
    </row>
    <row r="28" spans="12:62">
      <c r="L28" s="27" t="s">
        <v>32</v>
      </c>
      <c r="M28" s="7">
        <v>1</v>
      </c>
      <c r="N28" s="18">
        <f>HLOOKUP($K$2, Student,9, FALSE)</f>
        <v>0</v>
      </c>
      <c r="O28" s="52">
        <f t="shared" si="5"/>
        <v>0</v>
      </c>
      <c r="AB28" s="49" t="s">
        <v>8</v>
      </c>
      <c r="AC28" s="18">
        <v>1</v>
      </c>
      <c r="AD28" s="18">
        <f>HLOOKUP($K$2, Student, 25, FALSE)</f>
        <v>0</v>
      </c>
      <c r="AE28" s="34">
        <f t="shared" si="4"/>
        <v>0</v>
      </c>
      <c r="AS28" s="9"/>
      <c r="AT28" s="9"/>
      <c r="BG28" s="26" t="s">
        <v>80</v>
      </c>
      <c r="BH28" s="7">
        <v>1</v>
      </c>
      <c r="BI28" s="17">
        <f>HLOOKUP($K$2, Student, 72, FALSE)</f>
        <v>0</v>
      </c>
      <c r="BJ28" s="44">
        <f t="shared" ref="BJ28:BJ34" si="6">BI28/BH28</f>
        <v>0</v>
      </c>
    </row>
    <row r="29" spans="12:62">
      <c r="L29" s="27" t="s">
        <v>33</v>
      </c>
      <c r="M29" s="7">
        <v>1</v>
      </c>
      <c r="N29" s="18">
        <f>HLOOKUP($K$2, Student, 10, FALSE)</f>
        <v>0</v>
      </c>
      <c r="O29" s="52">
        <f t="shared" si="5"/>
        <v>0</v>
      </c>
      <c r="AB29" s="49" t="s">
        <v>43</v>
      </c>
      <c r="AC29" s="18">
        <v>1</v>
      </c>
      <c r="AD29" s="18">
        <f>HLOOKUP($K$2, Student, 26, FALSE)</f>
        <v>0</v>
      </c>
      <c r="AE29" s="34">
        <f t="shared" si="4"/>
        <v>0</v>
      </c>
      <c r="AS29" s="9"/>
      <c r="AT29" s="9"/>
      <c r="BG29" s="27" t="s">
        <v>81</v>
      </c>
      <c r="BH29" s="7">
        <v>1</v>
      </c>
      <c r="BI29" s="18">
        <f>HLOOKUP($K$2, Student, 73, FALSE)</f>
        <v>0</v>
      </c>
      <c r="BJ29" s="45">
        <f t="shared" si="6"/>
        <v>0</v>
      </c>
    </row>
    <row r="30" spans="12:62">
      <c r="L30" s="28" t="s">
        <v>34</v>
      </c>
      <c r="M30" s="7">
        <v>1</v>
      </c>
      <c r="N30" s="19">
        <f>HLOOKUP($K$2, Student, 11, FALSE)</f>
        <v>0</v>
      </c>
      <c r="O30" s="42">
        <f t="shared" ref="O30" si="7">N30/M30</f>
        <v>0</v>
      </c>
      <c r="AB30" s="50" t="s">
        <v>44</v>
      </c>
      <c r="AC30" s="19">
        <v>1</v>
      </c>
      <c r="AD30" s="19">
        <f>HLOOKUP($K$2, Student, 27, FALSE)</f>
        <v>0</v>
      </c>
      <c r="AE30" s="37">
        <f t="shared" si="4"/>
        <v>0</v>
      </c>
      <c r="AS30" s="9"/>
      <c r="AT30" s="9"/>
      <c r="BG30" s="27" t="s">
        <v>82</v>
      </c>
      <c r="BH30" s="7">
        <v>1</v>
      </c>
      <c r="BI30" s="18">
        <f>HLOOKUP($K$2, Student, 74, FALSE)</f>
        <v>0</v>
      </c>
      <c r="BJ30" s="45">
        <f t="shared" si="6"/>
        <v>0</v>
      </c>
    </row>
    <row r="31" spans="12:62">
      <c r="L31" s="7"/>
      <c r="M31" s="23">
        <f>SUM(M26:M30)</f>
        <v>5</v>
      </c>
      <c r="N31" s="24">
        <f>SUM(N26:N30)</f>
        <v>0</v>
      </c>
      <c r="O31" s="25">
        <f>N31/M31</f>
        <v>0</v>
      </c>
      <c r="AB31" s="7"/>
      <c r="AC31" s="23">
        <f>SUM(AC24:AC30)</f>
        <v>7</v>
      </c>
      <c r="AD31" s="24">
        <f>SUM(AD24:AD30)</f>
        <v>0</v>
      </c>
      <c r="AE31" s="38">
        <f t="shared" si="4"/>
        <v>0</v>
      </c>
      <c r="AS31" s="7"/>
      <c r="AT31" s="7"/>
      <c r="BG31" s="27" t="s">
        <v>83</v>
      </c>
      <c r="BH31" s="7">
        <v>1</v>
      </c>
      <c r="BI31" s="18">
        <f>HLOOKUP($K$2, Student, 75, FALSE)</f>
        <v>0</v>
      </c>
      <c r="BJ31" s="45">
        <f t="shared" si="6"/>
        <v>0</v>
      </c>
    </row>
    <row r="32" spans="12:62">
      <c r="M32" s="7"/>
      <c r="N32" s="7"/>
      <c r="O32" s="8"/>
      <c r="AS32" s="14" t="s">
        <v>3</v>
      </c>
      <c r="AT32" s="15" t="s">
        <v>14</v>
      </c>
      <c r="AU32" s="29" t="s">
        <v>2</v>
      </c>
      <c r="BG32" s="27" t="s">
        <v>84</v>
      </c>
      <c r="BH32" s="7">
        <v>1</v>
      </c>
      <c r="BI32" s="18">
        <f>HLOOKUP($K$2, Student,76, FALSE)</f>
        <v>0</v>
      </c>
      <c r="BJ32" s="45">
        <f t="shared" si="6"/>
        <v>0</v>
      </c>
    </row>
    <row r="33" spans="12:62">
      <c r="AR33" s="26" t="s">
        <v>55</v>
      </c>
      <c r="AS33" s="17">
        <v>1</v>
      </c>
      <c r="AT33" s="17">
        <f>HLOOKUP($K$2, Student, 45, FALSE)</f>
        <v>0</v>
      </c>
      <c r="AU33" s="44">
        <f t="shared" ref="AU33:AU40" si="8">AT33/AS33</f>
        <v>0</v>
      </c>
      <c r="BG33" s="28" t="s">
        <v>24</v>
      </c>
      <c r="BH33" s="7">
        <v>1</v>
      </c>
      <c r="BI33" s="19">
        <f>HLOOKUP($K$2, Student, 77, FALSE)</f>
        <v>0</v>
      </c>
      <c r="BJ33" s="46">
        <f t="shared" si="6"/>
        <v>0</v>
      </c>
    </row>
    <row r="34" spans="12:62">
      <c r="AR34" s="27" t="s">
        <v>56</v>
      </c>
      <c r="AS34" s="18">
        <v>1</v>
      </c>
      <c r="AT34" s="18">
        <f>HLOOKUP($K$2, Student, 46, FALSE)</f>
        <v>0</v>
      </c>
      <c r="AU34" s="45">
        <f t="shared" si="8"/>
        <v>0</v>
      </c>
      <c r="BH34" s="23">
        <f>SUM(BH28:BH33)</f>
        <v>6</v>
      </c>
      <c r="BI34" s="24">
        <f>SUM(BI28:BI33)</f>
        <v>0</v>
      </c>
      <c r="BJ34" s="38">
        <f t="shared" si="6"/>
        <v>0</v>
      </c>
    </row>
    <row r="35" spans="12:62">
      <c r="AR35" s="27" t="s">
        <v>57</v>
      </c>
      <c r="AS35" s="18">
        <v>1</v>
      </c>
      <c r="AT35" s="18">
        <f>HLOOKUP($K$2, Student,47, FALSE)</f>
        <v>0</v>
      </c>
      <c r="AU35" s="45">
        <f t="shared" si="8"/>
        <v>0</v>
      </c>
      <c r="BH35" s="7"/>
      <c r="BI35" s="7"/>
    </row>
    <row r="36" spans="12:62">
      <c r="M36" s="7"/>
      <c r="N36" s="7"/>
      <c r="O36" s="7"/>
      <c r="AR36" s="27" t="s">
        <v>58</v>
      </c>
      <c r="AS36" s="18">
        <v>1</v>
      </c>
      <c r="AT36" s="18">
        <f>HLOOKUP($K$2, Student, 48, FALSE)</f>
        <v>0</v>
      </c>
      <c r="AU36" s="45">
        <f t="shared" si="8"/>
        <v>0</v>
      </c>
      <c r="BH36" s="7"/>
      <c r="BI36" s="7"/>
    </row>
    <row r="37" spans="12:62">
      <c r="AK37" s="10"/>
      <c r="AL37" s="10"/>
      <c r="AM37" s="10"/>
      <c r="AR37" s="27" t="s">
        <v>59</v>
      </c>
      <c r="AS37" s="18">
        <v>1</v>
      </c>
      <c r="AT37" s="18">
        <f>HLOOKUP($K$2, Student, 49, FALSE)</f>
        <v>0</v>
      </c>
      <c r="AU37" s="45">
        <f t="shared" si="8"/>
        <v>0</v>
      </c>
      <c r="AZ37" s="10"/>
      <c r="BA37" s="10"/>
      <c r="BB37" s="10"/>
    </row>
    <row r="38" spans="12:62">
      <c r="AK38" s="7"/>
      <c r="AL38" s="7"/>
      <c r="AM38" s="11"/>
      <c r="AR38" s="27" t="s">
        <v>60</v>
      </c>
      <c r="AS38" s="18">
        <v>1</v>
      </c>
      <c r="AT38" s="18">
        <f>HLOOKUP($K$2, Student, 50, FALSE)</f>
        <v>0</v>
      </c>
      <c r="AU38" s="45">
        <f t="shared" si="8"/>
        <v>0</v>
      </c>
      <c r="AZ38" s="7"/>
      <c r="BA38" s="7"/>
      <c r="BB38" s="11"/>
    </row>
    <row r="39" spans="12:62">
      <c r="AK39" s="7"/>
      <c r="AL39" s="7"/>
      <c r="AM39" s="11"/>
      <c r="AR39" s="28" t="s">
        <v>61</v>
      </c>
      <c r="AS39" s="19">
        <v>1</v>
      </c>
      <c r="AT39" s="19">
        <f>HLOOKUP($K$2, Student, 51, FALSE)</f>
        <v>0</v>
      </c>
      <c r="AU39" s="46">
        <f t="shared" si="8"/>
        <v>0</v>
      </c>
      <c r="AZ39" s="7"/>
      <c r="BA39" s="7"/>
      <c r="BB39" s="11"/>
    </row>
    <row r="40" spans="12:62">
      <c r="AK40" s="7"/>
      <c r="AL40" s="7"/>
      <c r="AM40" s="11"/>
      <c r="AS40" s="23">
        <f>SUM(AS33:AS39)</f>
        <v>7</v>
      </c>
      <c r="AT40" s="24">
        <f>SUM(AT33:AT39)</f>
        <v>0</v>
      </c>
      <c r="AU40" s="38">
        <f t="shared" si="8"/>
        <v>0</v>
      </c>
      <c r="AZ40" s="7"/>
      <c r="BA40" s="7"/>
      <c r="BB40" s="11"/>
    </row>
    <row r="41" spans="12:62">
      <c r="AK41" s="7"/>
      <c r="AL41" s="7"/>
      <c r="AM41" s="11"/>
      <c r="AS41" s="9"/>
      <c r="AT41" s="9"/>
      <c r="AZ41" s="7"/>
      <c r="BA41" s="7"/>
      <c r="BB41" s="11"/>
    </row>
    <row r="42" spans="12:62">
      <c r="AB42" s="7"/>
      <c r="AC42" s="7"/>
      <c r="AD42" s="7"/>
      <c r="AE42" s="11"/>
      <c r="AK42" s="7"/>
      <c r="AL42" s="7"/>
      <c r="AM42" s="11"/>
      <c r="AR42" s="7"/>
      <c r="AS42" s="7"/>
      <c r="AT42" s="7"/>
      <c r="AZ42" s="7"/>
      <c r="BA42" s="7"/>
      <c r="BB42" s="11"/>
      <c r="BG42" s="7"/>
      <c r="BH42" s="7"/>
      <c r="BI42" s="7"/>
    </row>
    <row r="43" spans="12:62" s="7" customFormat="1">
      <c r="L43" s="10"/>
      <c r="M43" s="23" t="s">
        <v>3</v>
      </c>
      <c r="N43" s="24" t="s">
        <v>14</v>
      </c>
      <c r="O43" s="29" t="s">
        <v>2</v>
      </c>
      <c r="AE43" s="11"/>
      <c r="AJ43" s="9"/>
      <c r="AM43" s="11"/>
      <c r="AY43" s="9"/>
      <c r="BB43" s="11"/>
    </row>
    <row r="44" spans="12:62" s="7" customFormat="1">
      <c r="L44" s="26" t="s">
        <v>35</v>
      </c>
      <c r="M44" s="7">
        <v>1</v>
      </c>
      <c r="N44" s="17">
        <f>HLOOKUP($K$2, Student,12, FALSE)</f>
        <v>0</v>
      </c>
      <c r="O44" s="20">
        <f>N44/M44</f>
        <v>0</v>
      </c>
      <c r="AE44" s="11"/>
      <c r="AJ44" s="9"/>
      <c r="AM44" s="11"/>
      <c r="AY44" s="9"/>
      <c r="BB44" s="11"/>
    </row>
    <row r="45" spans="12:62" s="7" customFormat="1">
      <c r="L45" s="27" t="s">
        <v>36</v>
      </c>
      <c r="M45" s="7">
        <v>1</v>
      </c>
      <c r="N45" s="18">
        <f>HLOOKUP($K$2, Student,13, FALSE)</f>
        <v>0</v>
      </c>
      <c r="O45" s="21">
        <f t="shared" ref="O44:O52" si="9">N45/M45</f>
        <v>0</v>
      </c>
      <c r="AE45" s="11"/>
      <c r="AJ45" s="9"/>
      <c r="AM45" s="11"/>
      <c r="AY45" s="9"/>
      <c r="BB45" s="11"/>
    </row>
    <row r="46" spans="12:62" s="7" customFormat="1">
      <c r="L46" s="27" t="s">
        <v>17</v>
      </c>
      <c r="M46" s="7">
        <v>1</v>
      </c>
      <c r="N46" s="18">
        <f>HLOOKUP($K$2, Student, 14, FALSE)</f>
        <v>0</v>
      </c>
      <c r="O46" s="21">
        <f t="shared" si="9"/>
        <v>0</v>
      </c>
      <c r="AE46" s="11"/>
      <c r="AJ46" s="9"/>
      <c r="AM46" s="11"/>
      <c r="AY46" s="9"/>
      <c r="BB46" s="11"/>
    </row>
    <row r="47" spans="12:62" s="7" customFormat="1">
      <c r="L47" s="27" t="s">
        <v>19</v>
      </c>
      <c r="M47" s="7">
        <v>1</v>
      </c>
      <c r="N47" s="18">
        <f>HLOOKUP($K$2, Student, 15, FALSE)</f>
        <v>0</v>
      </c>
      <c r="O47" s="21">
        <f t="shared" si="9"/>
        <v>0</v>
      </c>
      <c r="AE47" s="11"/>
      <c r="AJ47" s="9"/>
      <c r="AM47" s="11"/>
      <c r="AY47" s="9"/>
      <c r="BB47" s="11"/>
    </row>
    <row r="48" spans="12:62" s="7" customFormat="1">
      <c r="L48" s="27" t="s">
        <v>18</v>
      </c>
      <c r="M48" s="7">
        <v>1</v>
      </c>
      <c r="N48" s="18">
        <f>HLOOKUP($K$2, Student, 16, FALSE)</f>
        <v>0</v>
      </c>
      <c r="O48" s="21">
        <f t="shared" si="9"/>
        <v>0</v>
      </c>
      <c r="AE48" s="11"/>
      <c r="AM48" s="11"/>
      <c r="BB48" s="11"/>
    </row>
    <row r="49" spans="12:61" s="7" customFormat="1">
      <c r="L49" s="27" t="s">
        <v>37</v>
      </c>
      <c r="M49" s="7">
        <v>1</v>
      </c>
      <c r="N49" s="18">
        <f>HLOOKUP($K$2, Student, 17, FALSE)</f>
        <v>0</v>
      </c>
      <c r="O49" s="21">
        <f t="shared" ref="O49:O53" si="10">N49/M49</f>
        <v>0</v>
      </c>
      <c r="AE49" s="13"/>
    </row>
    <row r="50" spans="12:61" s="7" customFormat="1">
      <c r="L50" s="27" t="s">
        <v>38</v>
      </c>
      <c r="M50" s="7">
        <v>1</v>
      </c>
      <c r="N50" s="18">
        <f>HLOOKUP($K$2, Student, 18, FALSE)</f>
        <v>0</v>
      </c>
      <c r="O50" s="21">
        <f t="shared" si="10"/>
        <v>0</v>
      </c>
    </row>
    <row r="51" spans="12:61" s="7" customFormat="1">
      <c r="L51" s="27" t="s">
        <v>39</v>
      </c>
      <c r="M51" s="7">
        <v>1</v>
      </c>
      <c r="N51" s="18">
        <f>HLOOKUP($K$2, Student, 19, FALSE)</f>
        <v>0</v>
      </c>
      <c r="O51" s="21">
        <f t="shared" si="10"/>
        <v>0</v>
      </c>
      <c r="AY51" s="10"/>
      <c r="AZ51" s="14" t="s">
        <v>3</v>
      </c>
      <c r="BA51" s="4" t="s">
        <v>14</v>
      </c>
      <c r="BB51" s="47" t="s">
        <v>2</v>
      </c>
    </row>
    <row r="52" spans="12:61">
      <c r="L52" s="28" t="s">
        <v>40</v>
      </c>
      <c r="M52" s="7">
        <v>1</v>
      </c>
      <c r="N52" s="19">
        <f>HLOOKUP($K$2, Student, 20, FALSE)</f>
        <v>0</v>
      </c>
      <c r="O52" s="22">
        <f t="shared" si="10"/>
        <v>0</v>
      </c>
      <c r="AC52" s="14" t="s">
        <v>3</v>
      </c>
      <c r="AD52" s="15" t="s">
        <v>14</v>
      </c>
      <c r="AE52" s="16" t="s">
        <v>2</v>
      </c>
      <c r="AS52" s="14" t="s">
        <v>3</v>
      </c>
      <c r="AT52" s="15" t="s">
        <v>14</v>
      </c>
      <c r="AU52" s="29" t="s">
        <v>2</v>
      </c>
      <c r="AY52" s="4" t="s">
        <v>25</v>
      </c>
      <c r="AZ52" s="14">
        <f>BH34+BH18+AS17+AS40+AS64+AC62+AC31+M12+M31+M53</f>
        <v>75</v>
      </c>
      <c r="BA52" s="4">
        <f>BI34+BI18+AT17+AT40+AT64+AD62+AD31+N12+N31+N53</f>
        <v>0</v>
      </c>
      <c r="BB52" s="37">
        <f t="shared" ref="BB52" si="11">BA52/AZ52</f>
        <v>0</v>
      </c>
    </row>
    <row r="53" spans="12:61">
      <c r="M53" s="23">
        <f>SUM(M44:M52)</f>
        <v>9</v>
      </c>
      <c r="N53" s="24">
        <f>SUM(N44:N52)</f>
        <v>0</v>
      </c>
      <c r="O53" s="25">
        <f t="shared" si="10"/>
        <v>0</v>
      </c>
      <c r="AB53" s="26" t="s">
        <v>45</v>
      </c>
      <c r="AC53" s="7">
        <v>1</v>
      </c>
      <c r="AD53" s="17">
        <f>HLOOKUP($K$2, Student, 28, FALSE)</f>
        <v>0</v>
      </c>
      <c r="AE53" s="20">
        <f>AD53/AC53</f>
        <v>0</v>
      </c>
      <c r="AR53" s="26" t="s">
        <v>62</v>
      </c>
      <c r="AS53" s="17">
        <v>1</v>
      </c>
      <c r="AT53" s="17">
        <f>HLOOKUP($K$2, Student, 52, FALSE)</f>
        <v>0</v>
      </c>
      <c r="AU53" s="44">
        <f t="shared" ref="AU53:AU64" si="12">AT53/AS53</f>
        <v>0</v>
      </c>
      <c r="BH53" s="7"/>
      <c r="BI53" s="7"/>
    </row>
    <row r="54" spans="12:61">
      <c r="M54" s="7"/>
      <c r="N54" s="7"/>
      <c r="O54" s="8"/>
      <c r="AB54" s="27" t="s">
        <v>46</v>
      </c>
      <c r="AC54" s="7">
        <v>1</v>
      </c>
      <c r="AD54" s="18">
        <f>HLOOKUP($K$2, Student, 29, FALSE)</f>
        <v>0</v>
      </c>
      <c r="AE54" s="21">
        <f t="shared" ref="AE54:AE55" si="13">AD54/AC54</f>
        <v>0</v>
      </c>
      <c r="AR54" s="27" t="s">
        <v>63</v>
      </c>
      <c r="AS54" s="18">
        <v>1</v>
      </c>
      <c r="AT54" s="18">
        <f>HLOOKUP($K$2, Student, 53, FALSE)</f>
        <v>0</v>
      </c>
      <c r="AU54" s="45">
        <f t="shared" si="12"/>
        <v>0</v>
      </c>
      <c r="BH54" s="7"/>
      <c r="BI54" s="7"/>
    </row>
    <row r="55" spans="12:61">
      <c r="M55" s="7"/>
      <c r="N55" s="7"/>
      <c r="O55" s="8"/>
      <c r="AB55" s="27" t="s">
        <v>47</v>
      </c>
      <c r="AC55" s="7">
        <v>1</v>
      </c>
      <c r="AD55" s="18">
        <f>HLOOKUP($K$2, Student, 30, FALSE)</f>
        <v>0</v>
      </c>
      <c r="AE55" s="21">
        <f t="shared" si="13"/>
        <v>0</v>
      </c>
      <c r="AR55" s="27" t="s">
        <v>64</v>
      </c>
      <c r="AS55" s="18">
        <v>1</v>
      </c>
      <c r="AT55" s="18">
        <f>HLOOKUP($K$2, Student, 54, FALSE)</f>
        <v>0</v>
      </c>
      <c r="AU55" s="45">
        <f t="shared" si="12"/>
        <v>0</v>
      </c>
      <c r="BH55" s="7"/>
      <c r="BI55" s="7"/>
    </row>
    <row r="56" spans="12:61">
      <c r="M56" s="7"/>
      <c r="N56" s="7"/>
      <c r="O56" s="8"/>
      <c r="AB56" s="27" t="s">
        <v>48</v>
      </c>
      <c r="AC56" s="7">
        <v>1</v>
      </c>
      <c r="AD56" s="18">
        <f>HLOOKUP($K$2, Student, 31, FALSE)</f>
        <v>0</v>
      </c>
      <c r="AE56" s="21">
        <f t="shared" ref="AE56:AE58" si="14">AD56/AC56</f>
        <v>0</v>
      </c>
      <c r="AR56" s="27" t="s">
        <v>65</v>
      </c>
      <c r="AS56" s="18">
        <v>1</v>
      </c>
      <c r="AT56" s="18">
        <f>HLOOKUP($K$2, Student, 55, FALSE)</f>
        <v>0</v>
      </c>
      <c r="AU56" s="45">
        <f t="shared" si="12"/>
        <v>0</v>
      </c>
      <c r="BH56" s="7"/>
      <c r="BI56" s="7"/>
    </row>
    <row r="57" spans="12:61">
      <c r="M57" s="7"/>
      <c r="N57" s="7"/>
      <c r="O57" s="8"/>
      <c r="AB57" s="27" t="s">
        <v>20</v>
      </c>
      <c r="AC57" s="7">
        <v>1</v>
      </c>
      <c r="AD57" s="18">
        <f>HLOOKUP($K$2, Student,32, FALSE)</f>
        <v>0</v>
      </c>
      <c r="AE57" s="21">
        <f t="shared" si="14"/>
        <v>0</v>
      </c>
      <c r="AR57" s="27" t="s">
        <v>66</v>
      </c>
      <c r="AS57" s="18">
        <v>1</v>
      </c>
      <c r="AT57" s="18">
        <f>HLOOKUP($K$2, Student, 56, FALSE)</f>
        <v>0</v>
      </c>
      <c r="AU57" s="45">
        <f t="shared" si="12"/>
        <v>0</v>
      </c>
      <c r="BH57" s="7"/>
      <c r="BI57" s="7"/>
    </row>
    <row r="58" spans="12:61">
      <c r="M58" s="7"/>
      <c r="N58" s="7"/>
      <c r="O58" s="8"/>
      <c r="AB58" s="27" t="s">
        <v>9</v>
      </c>
      <c r="AC58" s="7">
        <v>1</v>
      </c>
      <c r="AD58" s="18">
        <f>HLOOKUP($K$2, Student, 33, FALSE)</f>
        <v>0</v>
      </c>
      <c r="AE58" s="21">
        <f t="shared" si="14"/>
        <v>0</v>
      </c>
      <c r="AR58" s="27" t="s">
        <v>67</v>
      </c>
      <c r="AS58" s="18">
        <v>1</v>
      </c>
      <c r="AT58" s="18">
        <f>HLOOKUP($K$2, Student, 57, FALSE)</f>
        <v>0</v>
      </c>
      <c r="AU58" s="45">
        <f t="shared" si="12"/>
        <v>0</v>
      </c>
      <c r="BH58" s="7"/>
      <c r="BI58" s="7"/>
    </row>
    <row r="59" spans="12:61">
      <c r="M59" s="7"/>
      <c r="N59" s="7"/>
      <c r="O59" s="8"/>
      <c r="AB59" s="27" t="s">
        <v>21</v>
      </c>
      <c r="AC59" s="7">
        <v>1</v>
      </c>
      <c r="AD59" s="18">
        <f>HLOOKUP($K$2, Student, 34, FALSE)</f>
        <v>0</v>
      </c>
      <c r="AE59" s="21">
        <f t="shared" ref="AE59:AE62" si="15">AD59/AC59</f>
        <v>0</v>
      </c>
      <c r="AR59" s="27" t="s">
        <v>68</v>
      </c>
      <c r="AS59" s="18">
        <v>1</v>
      </c>
      <c r="AT59" s="18">
        <f>HLOOKUP($K$2, Student, 58, FALSE)</f>
        <v>0</v>
      </c>
      <c r="AU59" s="45">
        <f t="shared" si="12"/>
        <v>0</v>
      </c>
      <c r="BH59" s="7"/>
      <c r="BI59" s="7"/>
    </row>
    <row r="60" spans="12:61">
      <c r="M60" s="7"/>
      <c r="N60" s="7"/>
      <c r="O60" s="8"/>
      <c r="AB60" s="27" t="s">
        <v>49</v>
      </c>
      <c r="AC60" s="7">
        <v>1</v>
      </c>
      <c r="AD60" s="18">
        <f>HLOOKUP($K$2, Student, 35, FALSE)</f>
        <v>0</v>
      </c>
      <c r="AE60" s="21">
        <f t="shared" si="15"/>
        <v>0</v>
      </c>
      <c r="AR60" s="27" t="s">
        <v>69</v>
      </c>
      <c r="AS60" s="18">
        <v>1</v>
      </c>
      <c r="AT60" s="18">
        <f>HLOOKUP($K$2, Student, 59, FALSE)</f>
        <v>0</v>
      </c>
      <c r="AU60" s="45">
        <f t="shared" si="12"/>
        <v>0</v>
      </c>
      <c r="BH60" s="7"/>
      <c r="BI60" s="7"/>
    </row>
    <row r="61" spans="12:61">
      <c r="M61" s="7"/>
      <c r="N61" s="7"/>
      <c r="O61" s="8"/>
      <c r="AB61" s="28" t="s">
        <v>10</v>
      </c>
      <c r="AC61" s="7">
        <v>1</v>
      </c>
      <c r="AD61" s="19">
        <f>HLOOKUP($K$2, Student, 36, FALSE)</f>
        <v>0</v>
      </c>
      <c r="AE61" s="22">
        <f t="shared" si="15"/>
        <v>0</v>
      </c>
      <c r="AR61" s="27" t="s">
        <v>70</v>
      </c>
      <c r="AS61" s="18">
        <v>1</v>
      </c>
      <c r="AT61" s="18">
        <f>HLOOKUP($K$2, Student, 60, FALSE)</f>
        <v>0</v>
      </c>
      <c r="AU61" s="45">
        <f t="shared" si="12"/>
        <v>0</v>
      </c>
      <c r="BH61" s="7"/>
      <c r="BI61" s="7"/>
    </row>
    <row r="62" spans="12:61">
      <c r="L62" s="7"/>
      <c r="M62" s="7"/>
      <c r="N62" s="7"/>
      <c r="O62" s="8"/>
      <c r="AB62" s="7"/>
      <c r="AC62" s="23">
        <f>SUM(AC53:AC61)</f>
        <v>9</v>
      </c>
      <c r="AD62" s="24">
        <f>SUM(AD53:AD61)</f>
        <v>0</v>
      </c>
      <c r="AE62" s="25">
        <f t="shared" si="15"/>
        <v>0</v>
      </c>
      <c r="AR62" s="27" t="s">
        <v>71</v>
      </c>
      <c r="AS62" s="18">
        <v>1</v>
      </c>
      <c r="AT62" s="18">
        <f>HLOOKUP($K$2, Student, 61, FALSE)</f>
        <v>0</v>
      </c>
      <c r="AU62" s="45">
        <f t="shared" si="12"/>
        <v>0</v>
      </c>
      <c r="BH62" s="7"/>
      <c r="BI62" s="7"/>
    </row>
    <row r="63" spans="12:61">
      <c r="AB63" s="7"/>
      <c r="AC63" s="7"/>
      <c r="AD63" s="7"/>
      <c r="AE63" s="8"/>
      <c r="AR63" s="28" t="s">
        <v>72</v>
      </c>
      <c r="AS63" s="19">
        <v>1</v>
      </c>
      <c r="AT63" s="19">
        <f>HLOOKUP($K$2, Student, 62, FALSE)</f>
        <v>0</v>
      </c>
      <c r="AU63" s="46">
        <f t="shared" si="12"/>
        <v>0</v>
      </c>
      <c r="BH63" s="7"/>
      <c r="BI63" s="7"/>
    </row>
    <row r="64" spans="12:61">
      <c r="M64" s="7"/>
      <c r="N64" s="7"/>
      <c r="O64" s="8"/>
      <c r="AC64" s="7"/>
      <c r="AD64" s="7"/>
      <c r="AE64" s="8"/>
      <c r="AS64" s="23">
        <f>SUM(AS53:AS63)</f>
        <v>11</v>
      </c>
      <c r="AT64" s="24">
        <f>SUM(AT53:AT63)</f>
        <v>0</v>
      </c>
      <c r="AU64" s="38">
        <f t="shared" si="12"/>
        <v>0</v>
      </c>
      <c r="BH64" s="7"/>
      <c r="BI64" s="7"/>
    </row>
    <row r="65" spans="13:46">
      <c r="M65" s="7"/>
      <c r="N65" s="7"/>
      <c r="O65" s="8"/>
    </row>
    <row r="66" spans="13:46">
      <c r="M66" s="7"/>
      <c r="N66" s="7"/>
      <c r="O66" s="8"/>
    </row>
    <row r="67" spans="13:46">
      <c r="M67" s="7"/>
      <c r="N67" s="7"/>
      <c r="O67" s="8"/>
      <c r="AS67" s="9"/>
      <c r="AT67" s="9"/>
    </row>
    <row r="68" spans="13:46">
      <c r="M68" s="7"/>
      <c r="N68" s="7"/>
      <c r="O68" s="8"/>
      <c r="AS68" s="9"/>
      <c r="AT68" s="9"/>
    </row>
    <row r="69" spans="13:46">
      <c r="M69" s="7"/>
      <c r="N69" s="7"/>
      <c r="O69" s="8"/>
    </row>
    <row r="70" spans="13:46">
      <c r="O70" s="8"/>
    </row>
  </sheetData>
  <mergeCells count="3">
    <mergeCell ref="A3:H4"/>
    <mergeCell ref="K2:L2"/>
    <mergeCell ref="F2:J2"/>
  </mergeCells>
  <conditionalFormatting sqref="O43:O53">
    <cfRule type="iconSet" priority="21">
      <iconSet>
        <cfvo type="percent" val="0"/>
        <cfvo type="percent" val="0" gte="0"/>
        <cfvo type="percent" val="100"/>
      </iconSet>
    </cfRule>
  </conditionalFormatting>
  <conditionalFormatting sqref="O64:O70">
    <cfRule type="iconSet" priority="20">
      <iconSet>
        <cfvo type="percent" val="0"/>
        <cfvo type="percent" val="0" gte="0"/>
        <cfvo type="percent" val="100"/>
      </iconSet>
    </cfRule>
  </conditionalFormatting>
  <conditionalFormatting sqref="AU42:AU48 AU9:AU21 AU24:AU40 AU53:AU64">
    <cfRule type="iconSet" priority="19">
      <iconSet>
        <cfvo type="percent" val="0"/>
        <cfvo type="percent" val="0" gte="0"/>
        <cfvo type="percent" val="100"/>
      </iconSet>
    </cfRule>
  </conditionalFormatting>
  <conditionalFormatting sqref="AU36">
    <cfRule type="iconSet" priority="18">
      <iconSet>
        <cfvo type="percent" val="0"/>
        <cfvo type="percent" val="0" gte="0"/>
        <cfvo type="percent" val="100"/>
      </iconSet>
    </cfRule>
  </conditionalFormatting>
  <conditionalFormatting sqref="AU64">
    <cfRule type="iconSet" priority="17">
      <iconSet>
        <cfvo type="percent" val="0"/>
        <cfvo type="percent" val="0" gte="0"/>
        <cfvo type="percent" val="100"/>
      </iconSet>
    </cfRule>
  </conditionalFormatting>
  <conditionalFormatting sqref="AU68">
    <cfRule type="iconSet" priority="16">
      <iconSet>
        <cfvo type="percent" val="0"/>
        <cfvo type="percent" val="0" gte="0"/>
        <cfvo type="percent" val="100"/>
      </iconSet>
    </cfRule>
  </conditionalFormatting>
  <conditionalFormatting sqref="O49 AM38:AM48 O8:O13 O54:O63 AE42:AE48 AE24:AE31 AE9:AE21 O26:O32 AE53:AE64">
    <cfRule type="iconSet" priority="28">
      <iconSet>
        <cfvo type="percent" val="0"/>
        <cfvo type="percent" val="0" gte="0"/>
        <cfvo type="percent" val="100"/>
      </iconSet>
    </cfRule>
  </conditionalFormatting>
  <conditionalFormatting sqref="O44:O53">
    <cfRule type="iconSet" priority="14">
      <iconSet>
        <cfvo type="percent" val="0"/>
        <cfvo type="percent" val="0" gte="0"/>
        <cfvo type="percent" val="100"/>
      </iconSet>
    </cfRule>
  </conditionalFormatting>
  <conditionalFormatting sqref="BB38:BB48">
    <cfRule type="iconSet" priority="12">
      <iconSet>
        <cfvo type="percent" val="0"/>
        <cfvo type="percent" val="0" gte="0"/>
        <cfvo type="percent" val="100"/>
      </iconSet>
    </cfRule>
  </conditionalFormatting>
  <conditionalFormatting sqref="AU10:AU17">
    <cfRule type="iconSet" priority="11">
      <iconSet>
        <cfvo type="percent" val="0"/>
        <cfvo type="percent" val="0" gte="0"/>
        <cfvo type="percent" val="100"/>
      </iconSet>
    </cfRule>
  </conditionalFormatting>
  <conditionalFormatting sqref="AU9:AU10">
    <cfRule type="iconSet" priority="9">
      <iconSet>
        <cfvo type="percent" val="0"/>
        <cfvo type="percent" val="0" gte="0"/>
        <cfvo type="percent" val="100"/>
      </iconSet>
    </cfRule>
  </conditionalFormatting>
  <conditionalFormatting sqref="AU33:AU40">
    <cfRule type="iconSet" priority="8">
      <iconSet>
        <cfvo type="percent" val="0"/>
        <cfvo type="percent" val="0" gte="0"/>
        <cfvo type="percent" val="100"/>
      </iconSet>
    </cfRule>
  </conditionalFormatting>
  <conditionalFormatting sqref="AU53:AU64">
    <cfRule type="iconSet" priority="7">
      <iconSet>
        <cfvo type="percent" val="0"/>
        <cfvo type="percent" val="0" gte="0"/>
        <cfvo type="percent" val="100"/>
      </iconSet>
    </cfRule>
  </conditionalFormatting>
  <conditionalFormatting sqref="BJ9:BJ18">
    <cfRule type="iconSet" priority="6">
      <iconSet>
        <cfvo type="percent" val="0"/>
        <cfvo type="percent" val="0" gte="0"/>
        <cfvo type="percent" val="100"/>
      </iconSet>
    </cfRule>
  </conditionalFormatting>
  <conditionalFormatting sqref="BJ9:BJ18">
    <cfRule type="iconSet" priority="5">
      <iconSet>
        <cfvo type="percent" val="0"/>
        <cfvo type="percent" val="0" gte="0"/>
        <cfvo type="percent" val="100"/>
      </iconSet>
    </cfRule>
  </conditionalFormatting>
  <conditionalFormatting sqref="BJ28:BJ34">
    <cfRule type="iconSet" priority="4">
      <iconSet>
        <cfvo type="percent" val="0"/>
        <cfvo type="percent" val="0" gte="0"/>
        <cfvo type="percent" val="100"/>
      </iconSet>
    </cfRule>
  </conditionalFormatting>
  <conditionalFormatting sqref="BJ28:BJ34">
    <cfRule type="iconSet" priority="3">
      <iconSet>
        <cfvo type="percent" val="0"/>
        <cfvo type="percent" val="0" gte="0"/>
        <cfvo type="percent" val="100"/>
      </iconSet>
    </cfRule>
  </conditionalFormatting>
  <conditionalFormatting sqref="BB52">
    <cfRule type="iconSet" priority="2">
      <iconSet>
        <cfvo type="percent" val="0"/>
        <cfvo type="percent" val="0" gte="0"/>
        <cfvo type="percent" val="100"/>
      </iconSet>
    </cfRule>
  </conditionalFormatting>
  <conditionalFormatting sqref="BB52">
    <cfRule type="iconSet" priority="1">
      <iconSet>
        <cfvo type="percent" val="0"/>
        <cfvo type="percent" val="0" gte="0"/>
        <cfvo type="percent" val="100"/>
      </iconSet>
    </cfRule>
  </conditionalFormatting>
  <printOptions horizontalCentered="1"/>
  <pageMargins left="0.31496062992125984" right="0.27559055118110237" top="0.51181102362204722" bottom="0.55118110236220474" header="0.31496062992125984" footer="0.31496062992125984"/>
  <pageSetup paperSize="9" scale="68" fitToWidth="3" orientation="portrait" r:id="rId1"/>
  <headerFooter>
    <oddFooter>&amp;L&amp;K07-024www.justmaths.co.uk</oddFooter>
  </headerFooter>
  <colBreaks count="3" manualBreakCount="3">
    <brk id="15" min="2" max="73" man="1"/>
    <brk id="31" min="2" max="73" man="1"/>
    <brk id="47" min="2" max="7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Student Data</vt:lpstr>
      <vt:lpstr>Student Reference</vt:lpstr>
      <vt:lpstr>Sheet1</vt:lpstr>
      <vt:lpstr>ANALYSIS</vt:lpstr>
      <vt:lpstr>ANALYSIS!Print_Area</vt:lpstr>
      <vt:lpstr>Student</vt:lpstr>
    </vt:vector>
  </TitlesOfParts>
  <Company>Trinity High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MuldowneyM</dc:creator>
  <cp:lastModifiedBy>MuldowneyM</cp:lastModifiedBy>
  <cp:lastPrinted>2013-09-15T10:28:17Z</cp:lastPrinted>
  <dcterms:created xsi:type="dcterms:W3CDTF">2011-09-06T19:38:33Z</dcterms:created>
  <dcterms:modified xsi:type="dcterms:W3CDTF">2013-09-15T10:28:35Z</dcterms:modified>
</cp:coreProperties>
</file>