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45" yWindow="-15" windowWidth="10275" windowHeight="8100" activeTab="3"/>
  </bookViews>
  <sheets>
    <sheet name="Student Data" sheetId="5" r:id="rId1"/>
    <sheet name="Student Reference" sheetId="2" r:id="rId2"/>
    <sheet name="Sheet1" sheetId="6" state="hidden" r:id="rId3"/>
    <sheet name="ANALYSIS" sheetId="7" r:id="rId4"/>
  </sheets>
  <definedNames>
    <definedName name="_xlnm._FilterDatabase" localSheetId="1" hidden="1">'Student Reference'!$A$1:$C$249</definedName>
    <definedName name="_xlnm.Print_Area" localSheetId="3">ANALYSIS!$A$3:$AQ$70</definedName>
    <definedName name="Student">'Student Data'!$1:$1048576</definedName>
  </definedNames>
  <calcPr calcId="125725"/>
</workbook>
</file>

<file path=xl/calcChain.xml><?xml version="1.0" encoding="utf-8"?>
<calcChain xmlns="http://schemas.openxmlformats.org/spreadsheetml/2006/main">
  <c r="AM43" i="7"/>
  <c r="AL39"/>
  <c r="AM39" s="1"/>
  <c r="AL38"/>
  <c r="AM38" s="1"/>
  <c r="AL47"/>
  <c r="AM47" s="1"/>
  <c r="AL46"/>
  <c r="AM46" s="1"/>
  <c r="AL45"/>
  <c r="AM45" s="1"/>
  <c r="AL44"/>
  <c r="AM44" s="1"/>
  <c r="AL43"/>
  <c r="AL42"/>
  <c r="AM42" s="1"/>
  <c r="AL41"/>
  <c r="AM41" s="1"/>
  <c r="AK48"/>
  <c r="AL40"/>
  <c r="AM40" s="1"/>
  <c r="AC64"/>
  <c r="AD63"/>
  <c r="AE63" s="1"/>
  <c r="AD62"/>
  <c r="AE62" s="1"/>
  <c r="AD61"/>
  <c r="AE61" s="1"/>
  <c r="AD60"/>
  <c r="AE60" s="1"/>
  <c r="AD59"/>
  <c r="AE59" s="1"/>
  <c r="AD58"/>
  <c r="AE58" s="1"/>
  <c r="AD57"/>
  <c r="AE57" s="1"/>
  <c r="AD56"/>
  <c r="AE56" s="1"/>
  <c r="AD55"/>
  <c r="AE55" s="1"/>
  <c r="AD54"/>
  <c r="AE54" s="1"/>
  <c r="AD53"/>
  <c r="AE53" s="1"/>
  <c r="AD47"/>
  <c r="AE47" s="1"/>
  <c r="AD46"/>
  <c r="AE46" s="1"/>
  <c r="AD45"/>
  <c r="AE45" s="1"/>
  <c r="AD44"/>
  <c r="AE44" s="1"/>
  <c r="AD43"/>
  <c r="AE43" s="1"/>
  <c r="AD42"/>
  <c r="AE42" s="1"/>
  <c r="AD41"/>
  <c r="AE41" s="1"/>
  <c r="AD40"/>
  <c r="AE40" s="1"/>
  <c r="AD39"/>
  <c r="AE39" s="1"/>
  <c r="AD38"/>
  <c r="AE38" s="1"/>
  <c r="AD37"/>
  <c r="AE37" s="1"/>
  <c r="AD36"/>
  <c r="AE36" s="1"/>
  <c r="AD35"/>
  <c r="AE35" s="1"/>
  <c r="AD34"/>
  <c r="AC48"/>
  <c r="AC21"/>
  <c r="AD20"/>
  <c r="AE20" s="1"/>
  <c r="AD19"/>
  <c r="AE19" s="1"/>
  <c r="AD18"/>
  <c r="AE18" s="1"/>
  <c r="AD17"/>
  <c r="AE17" s="1"/>
  <c r="AD16"/>
  <c r="AE16" s="1"/>
  <c r="AD15"/>
  <c r="AE15" s="1"/>
  <c r="AD14"/>
  <c r="AE14" s="1"/>
  <c r="AD13"/>
  <c r="AE13" s="1"/>
  <c r="AD12"/>
  <c r="AE12" s="1"/>
  <c r="AD11"/>
  <c r="AE11" s="1"/>
  <c r="AD10"/>
  <c r="N62"/>
  <c r="O62" s="1"/>
  <c r="N61"/>
  <c r="O61" s="1"/>
  <c r="N60"/>
  <c r="O60" s="1"/>
  <c r="N59"/>
  <c r="O59" s="1"/>
  <c r="N58"/>
  <c r="O58" s="1"/>
  <c r="N57"/>
  <c r="O57" s="1"/>
  <c r="N56"/>
  <c r="O56" s="1"/>
  <c r="N55"/>
  <c r="O55" s="1"/>
  <c r="N54"/>
  <c r="O54" s="1"/>
  <c r="M63"/>
  <c r="M44"/>
  <c r="N43"/>
  <c r="O43" s="1"/>
  <c r="N42"/>
  <c r="O42" s="1"/>
  <c r="N41"/>
  <c r="O41" s="1"/>
  <c r="N40"/>
  <c r="O40" s="1"/>
  <c r="N39"/>
  <c r="O39" s="1"/>
  <c r="N38"/>
  <c r="O38" s="1"/>
  <c r="N37"/>
  <c r="O37" s="1"/>
  <c r="N36"/>
  <c r="B23" i="2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M25" i="7"/>
  <c r="N24"/>
  <c r="O24" s="1"/>
  <c r="N23"/>
  <c r="O23" s="1"/>
  <c r="N22"/>
  <c r="O22" s="1"/>
  <c r="N21"/>
  <c r="O21" s="1"/>
  <c r="N20"/>
  <c r="O20" s="1"/>
  <c r="N19"/>
  <c r="O19" s="1"/>
  <c r="M14"/>
  <c r="A3"/>
  <c r="N13"/>
  <c r="O13" s="1"/>
  <c r="N12"/>
  <c r="O12" s="1"/>
  <c r="N11"/>
  <c r="O11" s="1"/>
  <c r="N10"/>
  <c r="O10" s="1"/>
  <c r="N9"/>
  <c r="O9" s="1"/>
  <c r="N8"/>
  <c r="B2" i="2"/>
  <c r="AL48" i="7" l="1"/>
  <c r="AM48" s="1"/>
  <c r="AD21"/>
  <c r="AE21" s="1"/>
  <c r="AE10"/>
  <c r="AD64"/>
  <c r="AE64" s="1"/>
  <c r="AD48"/>
  <c r="AE48" s="1"/>
  <c r="AE34"/>
  <c r="N63"/>
  <c r="O63" s="1"/>
  <c r="N44"/>
  <c r="O44" s="1"/>
  <c r="O36"/>
  <c r="N25"/>
  <c r="O25" s="1"/>
  <c r="N14"/>
  <c r="O14" s="1"/>
  <c r="O8"/>
</calcChain>
</file>

<file path=xl/sharedStrings.xml><?xml version="1.0" encoding="utf-8"?>
<sst xmlns="http://schemas.openxmlformats.org/spreadsheetml/2006/main" count="180" uniqueCount="84">
  <si>
    <t>Total Marks</t>
  </si>
  <si>
    <t>Reference</t>
  </si>
  <si>
    <t>%</t>
  </si>
  <si>
    <t>Max</t>
  </si>
  <si>
    <t>Questions</t>
  </si>
  <si>
    <t xml:space="preserve">Example Student </t>
  </si>
  <si>
    <t>Q01aM</t>
  </si>
  <si>
    <t>Q01aA1</t>
  </si>
  <si>
    <t>Q01aA2</t>
  </si>
  <si>
    <t>Q01bM</t>
  </si>
  <si>
    <t>Q01bA1</t>
  </si>
  <si>
    <t>Q01bA2</t>
  </si>
  <si>
    <t>Q02aM</t>
  </si>
  <si>
    <t>Q02aA1</t>
  </si>
  <si>
    <t>Q02aA2</t>
  </si>
  <si>
    <t>Q02bM</t>
  </si>
  <si>
    <t>Q02bA1</t>
  </si>
  <si>
    <t>Q02bA2</t>
  </si>
  <si>
    <t>Q03M1</t>
  </si>
  <si>
    <t>Q03A1</t>
  </si>
  <si>
    <t>Q03M2</t>
  </si>
  <si>
    <t>Q03A2</t>
  </si>
  <si>
    <t>Q03B</t>
  </si>
  <si>
    <t>Q03M3</t>
  </si>
  <si>
    <t>Q03M4</t>
  </si>
  <si>
    <t>Q03A3</t>
  </si>
  <si>
    <t>Q04aM</t>
  </si>
  <si>
    <t>Q04aA1</t>
  </si>
  <si>
    <t>Q04aA2</t>
  </si>
  <si>
    <t>Q04bM1</t>
  </si>
  <si>
    <t>Q04bA1</t>
  </si>
  <si>
    <t>Q04bM2</t>
  </si>
  <si>
    <t>Q04bA2</t>
  </si>
  <si>
    <t>Q04bM3</t>
  </si>
  <si>
    <t>Q04bA3</t>
  </si>
  <si>
    <t>Q05aB1</t>
  </si>
  <si>
    <t>Q05aB2</t>
  </si>
  <si>
    <t>Q05bM</t>
  </si>
  <si>
    <t>Q05bA1</t>
  </si>
  <si>
    <t>Q05bA2</t>
  </si>
  <si>
    <t>Q05cM1</t>
  </si>
  <si>
    <t>Q05cA1</t>
  </si>
  <si>
    <t>Q05cA2</t>
  </si>
  <si>
    <t>Q05cA3</t>
  </si>
  <si>
    <t>Q05dM</t>
  </si>
  <si>
    <t>Q05dA</t>
  </si>
  <si>
    <t>Q6aiM1</t>
  </si>
  <si>
    <t>Q6aiA1</t>
  </si>
  <si>
    <t>Q6aiM2</t>
  </si>
  <si>
    <t>Q6aiA2</t>
  </si>
  <si>
    <t>Q6aiM3</t>
  </si>
  <si>
    <t>Q6aiA3</t>
  </si>
  <si>
    <t>Q6aiiM</t>
  </si>
  <si>
    <t>Q6aiiA</t>
  </si>
  <si>
    <t>Q06bM1</t>
  </si>
  <si>
    <t>Q06bA1</t>
  </si>
  <si>
    <t>Q06bM2</t>
  </si>
  <si>
    <t>Q06bA2</t>
  </si>
  <si>
    <t>Q06bM3</t>
  </si>
  <si>
    <t>Q06bA3</t>
  </si>
  <si>
    <t>Q07aB</t>
  </si>
  <si>
    <t>Q07aM</t>
  </si>
  <si>
    <t>Q07aA</t>
  </si>
  <si>
    <t>Q07bM</t>
  </si>
  <si>
    <t>Q07bA</t>
  </si>
  <si>
    <t>Q07ciM</t>
  </si>
  <si>
    <t>Q07ciA</t>
  </si>
  <si>
    <t>7ciiM1</t>
  </si>
  <si>
    <t>7ciiA1</t>
  </si>
  <si>
    <t>7ciiM2</t>
  </si>
  <si>
    <t>7ciiA2</t>
  </si>
  <si>
    <t>Q08aB</t>
  </si>
  <si>
    <t>Q08aM1</t>
  </si>
  <si>
    <t>Q08aA1</t>
  </si>
  <si>
    <t>Q08aM2</t>
  </si>
  <si>
    <t>Q08aA2</t>
  </si>
  <si>
    <t>Q08bB</t>
  </si>
  <si>
    <t>Q08cM</t>
  </si>
  <si>
    <t>Q08cA1</t>
  </si>
  <si>
    <t>Q08cA2</t>
  </si>
  <si>
    <t>Q08cB</t>
  </si>
  <si>
    <t xml:space="preserve">Actual </t>
  </si>
  <si>
    <t>Student Name</t>
  </si>
  <si>
    <t>ENTER STUDENT NUMBER HERE :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</si>
</sst>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/>
      <diagonal/>
    </border>
    <border>
      <left style="thin">
        <color theme="7" tint="-0.24994659260841701"/>
      </left>
      <right style="thin">
        <color theme="7" tint="-0.24994659260841701"/>
      </right>
      <top/>
      <bottom/>
      <diagonal/>
    </border>
    <border>
      <left style="thin">
        <color theme="7" tint="-0.24994659260841701"/>
      </left>
      <right style="thin">
        <color theme="7" tint="-0.24994659260841701"/>
      </right>
      <top/>
      <bottom style="thin">
        <color theme="7" tint="-0.24994659260841701"/>
      </bottom>
      <diagonal/>
    </border>
    <border>
      <left/>
      <right/>
      <top/>
      <bottom style="thin">
        <color theme="7" tint="-0.24994659260841701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5" applyNumberFormat="0" applyAlignment="0" applyProtection="0"/>
    <xf numFmtId="0" fontId="10" fillId="7" borderId="6" applyNumberFormat="0" applyAlignment="0" applyProtection="0"/>
    <xf numFmtId="0" fontId="11" fillId="7" borderId="5" applyNumberFormat="0" applyAlignment="0" applyProtection="0"/>
    <xf numFmtId="0" fontId="12" fillId="0" borderId="7" applyNumberFormat="0" applyFill="0" applyAlignment="0" applyProtection="0"/>
    <xf numFmtId="0" fontId="13" fillId="8" borderId="8" applyNumberFormat="0" applyAlignment="0" applyProtection="0"/>
    <xf numFmtId="0" fontId="14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3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9" fontId="0" fillId="0" borderId="0" xfId="1" applyFont="1" applyBorder="1" applyAlignment="1">
      <alignment horizontal="center" vertical="center"/>
    </xf>
    <xf numFmtId="9" fontId="0" fillId="0" borderId="13" xfId="1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9" fontId="0" fillId="0" borderId="15" xfId="1" applyFont="1" applyBorder="1" applyAlignment="1">
      <alignment horizontal="center" vertical="center"/>
    </xf>
    <xf numFmtId="9" fontId="0" fillId="0" borderId="16" xfId="1" applyFont="1" applyBorder="1" applyAlignment="1">
      <alignment horizontal="center" vertical="center"/>
    </xf>
    <xf numFmtId="9" fontId="0" fillId="0" borderId="18" xfId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9" fontId="0" fillId="0" borderId="15" xfId="1" applyFont="1" applyFill="1" applyBorder="1" applyAlignment="1">
      <alignment horizontal="center" vertical="center"/>
    </xf>
    <xf numFmtId="9" fontId="0" fillId="0" borderId="16" xfId="1" applyFont="1" applyFill="1" applyBorder="1" applyAlignment="1">
      <alignment horizontal="center" vertical="center"/>
    </xf>
    <xf numFmtId="9" fontId="0" fillId="0" borderId="13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13">
    <dxf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80961</xdr:colOff>
      <xdr:row>4</xdr:row>
      <xdr:rowOff>83344</xdr:rowOff>
    </xdr:from>
    <xdr:to>
      <xdr:col>10</xdr:col>
      <xdr:colOff>342897</xdr:colOff>
      <xdr:row>16</xdr:row>
      <xdr:rowOff>38099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036" t="22982" r="26419" b="45280"/>
        <a:stretch>
          <a:fillRect/>
        </a:stretch>
      </xdr:blipFill>
      <xdr:spPr bwMode="auto">
        <a:xfrm>
          <a:off x="233361" y="1054894"/>
          <a:ext cx="6929436" cy="2316955"/>
        </a:xfrm>
        <a:prstGeom prst="rect">
          <a:avLst/>
        </a:prstGeom>
        <a:noFill/>
        <a:ln w="38100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73025</xdr:colOff>
      <xdr:row>16</xdr:row>
      <xdr:rowOff>193566</xdr:rowOff>
    </xdr:from>
    <xdr:to>
      <xdr:col>10</xdr:col>
      <xdr:colOff>342900</xdr:colOff>
      <xdr:row>27</xdr:row>
      <xdr:rowOff>127000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1274" t="22569" r="26463" b="48568"/>
        <a:stretch>
          <a:fillRect/>
        </a:stretch>
      </xdr:blipFill>
      <xdr:spPr bwMode="auto">
        <a:xfrm>
          <a:off x="225425" y="3546366"/>
          <a:ext cx="6937375" cy="2105134"/>
        </a:xfrm>
        <a:prstGeom prst="rect">
          <a:avLst/>
        </a:prstGeom>
        <a:noFill/>
        <a:ln w="38100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111126</xdr:colOff>
      <xdr:row>28</xdr:row>
      <xdr:rowOff>73025</xdr:rowOff>
    </xdr:from>
    <xdr:to>
      <xdr:col>10</xdr:col>
      <xdr:colOff>365126</xdr:colOff>
      <xdr:row>51</xdr:row>
      <xdr:rowOff>90514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21525" t="22135" r="26691" b="17535"/>
        <a:stretch>
          <a:fillRect/>
        </a:stretch>
      </xdr:blipFill>
      <xdr:spPr bwMode="auto">
        <a:xfrm>
          <a:off x="263526" y="5826125"/>
          <a:ext cx="6921500" cy="4475189"/>
        </a:xfrm>
        <a:prstGeom prst="rect">
          <a:avLst/>
        </a:prstGeom>
        <a:noFill/>
        <a:ln w="38100">
          <a:solidFill>
            <a:schemeClr val="accent4">
              <a:lumMod val="60000"/>
              <a:lumOff val="40000"/>
            </a:schemeClr>
          </a:solidFill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92075</xdr:colOff>
      <xdr:row>52</xdr:row>
      <xdr:rowOff>128588</xdr:rowOff>
    </xdr:from>
    <xdr:to>
      <xdr:col>10</xdr:col>
      <xdr:colOff>338138</xdr:colOff>
      <xdr:row>62</xdr:row>
      <xdr:rowOff>177550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21820" t="15073" r="26405" b="58441"/>
        <a:stretch>
          <a:fillRect/>
        </a:stretch>
      </xdr:blipFill>
      <xdr:spPr bwMode="auto">
        <a:xfrm>
          <a:off x="244475" y="10529888"/>
          <a:ext cx="6913563" cy="1973012"/>
        </a:xfrm>
        <a:prstGeom prst="rect">
          <a:avLst/>
        </a:prstGeom>
        <a:noFill/>
        <a:ln w="38100">
          <a:solidFill>
            <a:schemeClr val="accent4">
              <a:lumMod val="60000"/>
              <a:lumOff val="40000"/>
            </a:schemeClr>
          </a:solidFill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163285</xdr:colOff>
      <xdr:row>3</xdr:row>
      <xdr:rowOff>155122</xdr:rowOff>
    </xdr:from>
    <xdr:to>
      <xdr:col>26</xdr:col>
      <xdr:colOff>285750</xdr:colOff>
      <xdr:row>29</xdr:row>
      <xdr:rowOff>38100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21539" t="22135" r="27032" b="9672"/>
        <a:stretch>
          <a:fillRect/>
        </a:stretch>
      </xdr:blipFill>
      <xdr:spPr bwMode="auto">
        <a:xfrm>
          <a:off x="10716985" y="955222"/>
          <a:ext cx="6828065" cy="4988378"/>
        </a:xfrm>
        <a:prstGeom prst="rect">
          <a:avLst/>
        </a:prstGeom>
        <a:noFill/>
        <a:ln w="38100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228600</xdr:colOff>
      <xdr:row>29</xdr:row>
      <xdr:rowOff>171450</xdr:rowOff>
    </xdr:from>
    <xdr:to>
      <xdr:col>26</xdr:col>
      <xdr:colOff>266700</xdr:colOff>
      <xdr:row>48</xdr:row>
      <xdr:rowOff>57150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l="21898" t="22452" r="26423" b="29032"/>
        <a:stretch>
          <a:fillRect/>
        </a:stretch>
      </xdr:blipFill>
      <xdr:spPr bwMode="auto">
        <a:xfrm>
          <a:off x="9677400" y="6115050"/>
          <a:ext cx="6743700" cy="3581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190500</xdr:colOff>
      <xdr:row>49</xdr:row>
      <xdr:rowOff>0</xdr:rowOff>
    </xdr:from>
    <xdr:to>
      <xdr:col>26</xdr:col>
      <xdr:colOff>285750</xdr:colOff>
      <xdr:row>69</xdr:row>
      <xdr:rowOff>133350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l="21460" t="22280" r="26423" b="23316"/>
        <a:stretch>
          <a:fillRect/>
        </a:stretch>
      </xdr:blipFill>
      <xdr:spPr bwMode="auto">
        <a:xfrm>
          <a:off x="9639300" y="9829800"/>
          <a:ext cx="6800850" cy="4000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31</xdr:col>
      <xdr:colOff>247650</xdr:colOff>
      <xdr:row>3</xdr:row>
      <xdr:rowOff>0</xdr:rowOff>
    </xdr:from>
    <xdr:to>
      <xdr:col>42</xdr:col>
      <xdr:colOff>457200</xdr:colOff>
      <xdr:row>34</xdr:row>
      <xdr:rowOff>0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l="21083" t="11040" r="25769" b="7317"/>
        <a:stretch>
          <a:fillRect/>
        </a:stretch>
      </xdr:blipFill>
      <xdr:spPr bwMode="auto">
        <a:xfrm>
          <a:off x="18802350" y="781050"/>
          <a:ext cx="6915150" cy="6057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G78"/>
  <sheetViews>
    <sheetView workbookViewId="0">
      <pane xSplit="1" ySplit="2" topLeftCell="B60" activePane="bottomRight" state="frozen"/>
      <selection activeCell="IT36" sqref="IT36"/>
      <selection pane="topRight" activeCell="IT36" sqref="IT36"/>
      <selection pane="bottomLeft" activeCell="IT36" sqref="IT36"/>
      <selection pane="bottomRight" activeCell="B2" sqref="B2:J78"/>
    </sheetView>
  </sheetViews>
  <sheetFormatPr defaultRowHeight="15"/>
  <cols>
    <col min="1" max="1" width="11.140625" bestFit="1" customWidth="1"/>
    <col min="129" max="129" width="9.140625" style="3"/>
  </cols>
  <sheetData>
    <row r="1" spans="1:501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  <c r="AX1" s="2">
        <v>49</v>
      </c>
      <c r="AY1" s="2">
        <v>50</v>
      </c>
      <c r="AZ1" s="2">
        <v>51</v>
      </c>
      <c r="BA1" s="2">
        <v>52</v>
      </c>
      <c r="BB1" s="2">
        <v>53</v>
      </c>
      <c r="BC1" s="2">
        <v>54</v>
      </c>
      <c r="BD1" s="2">
        <v>55</v>
      </c>
      <c r="BE1" s="2">
        <v>56</v>
      </c>
      <c r="BF1" s="2">
        <v>57</v>
      </c>
      <c r="BG1" s="2">
        <v>58</v>
      </c>
      <c r="BH1" s="2">
        <v>59</v>
      </c>
      <c r="BI1" s="2">
        <v>60</v>
      </c>
      <c r="BJ1" s="2">
        <v>61</v>
      </c>
      <c r="BK1" s="2">
        <v>62</v>
      </c>
      <c r="BL1" s="2">
        <v>63</v>
      </c>
      <c r="BM1" s="2">
        <v>64</v>
      </c>
      <c r="BN1" s="2">
        <v>65</v>
      </c>
      <c r="BO1" s="2">
        <v>66</v>
      </c>
      <c r="BP1" s="2">
        <v>67</v>
      </c>
      <c r="BQ1" s="2">
        <v>68</v>
      </c>
      <c r="BR1" s="2">
        <v>69</v>
      </c>
      <c r="BS1" s="2">
        <v>70</v>
      </c>
      <c r="BT1" s="2">
        <v>71</v>
      </c>
      <c r="BU1" s="2">
        <v>72</v>
      </c>
      <c r="BV1" s="2">
        <v>73</v>
      </c>
      <c r="BW1" s="2">
        <v>74</v>
      </c>
      <c r="BX1" s="2">
        <v>75</v>
      </c>
      <c r="BY1" s="2">
        <v>76</v>
      </c>
      <c r="BZ1" s="2">
        <v>77</v>
      </c>
      <c r="CA1" s="2">
        <v>78</v>
      </c>
      <c r="CB1" s="2">
        <v>79</v>
      </c>
      <c r="CC1" s="2">
        <v>80</v>
      </c>
      <c r="CD1" s="2">
        <v>81</v>
      </c>
      <c r="CE1" s="2">
        <v>82</v>
      </c>
      <c r="CF1" s="2">
        <v>83</v>
      </c>
      <c r="CG1" s="2">
        <v>84</v>
      </c>
      <c r="CH1" s="2">
        <v>85</v>
      </c>
      <c r="CI1" s="2">
        <v>86</v>
      </c>
      <c r="CJ1" s="2">
        <v>87</v>
      </c>
      <c r="CK1" s="2">
        <v>88</v>
      </c>
      <c r="CL1" s="2">
        <v>89</v>
      </c>
      <c r="CM1" s="2">
        <v>90</v>
      </c>
      <c r="CN1" s="2">
        <v>91</v>
      </c>
      <c r="CO1" s="2">
        <v>92</v>
      </c>
      <c r="CP1" s="2">
        <v>93</v>
      </c>
      <c r="CQ1" s="2">
        <v>94</v>
      </c>
      <c r="CR1" s="2">
        <v>95</v>
      </c>
      <c r="CS1" s="2">
        <v>96</v>
      </c>
      <c r="CT1" s="2">
        <v>97</v>
      </c>
      <c r="CU1" s="2">
        <v>98</v>
      </c>
      <c r="CV1" s="2">
        <v>99</v>
      </c>
      <c r="CW1" s="2">
        <v>100</v>
      </c>
      <c r="CX1" s="2">
        <v>101</v>
      </c>
      <c r="CY1" s="2">
        <v>102</v>
      </c>
      <c r="CZ1" s="2">
        <v>103</v>
      </c>
      <c r="DA1" s="2">
        <v>104</v>
      </c>
      <c r="DB1" s="2">
        <v>105</v>
      </c>
      <c r="DC1" s="2">
        <v>106</v>
      </c>
      <c r="DD1" s="2">
        <v>107</v>
      </c>
      <c r="DE1" s="2">
        <v>108</v>
      </c>
      <c r="DF1" s="2">
        <v>109</v>
      </c>
      <c r="DG1" s="2">
        <v>110</v>
      </c>
      <c r="DH1" s="2">
        <v>111</v>
      </c>
      <c r="DI1" s="2">
        <v>112</v>
      </c>
      <c r="DJ1" s="2">
        <v>113</v>
      </c>
      <c r="DK1" s="2">
        <v>114</v>
      </c>
      <c r="DL1" s="2">
        <v>115</v>
      </c>
      <c r="DM1" s="2">
        <v>116</v>
      </c>
      <c r="DN1" s="2">
        <v>117</v>
      </c>
      <c r="DO1" s="2">
        <v>118</v>
      </c>
      <c r="DP1" s="2">
        <v>119</v>
      </c>
      <c r="DQ1" s="2">
        <v>120</v>
      </c>
      <c r="DR1" s="2">
        <v>121</v>
      </c>
      <c r="DS1" s="2">
        <v>122</v>
      </c>
      <c r="DT1" s="2">
        <v>123</v>
      </c>
      <c r="DU1" s="2">
        <v>124</v>
      </c>
      <c r="DV1" s="2">
        <v>125</v>
      </c>
      <c r="DW1" s="2">
        <v>126</v>
      </c>
      <c r="DX1" s="2">
        <v>127</v>
      </c>
      <c r="DY1" s="2">
        <v>128</v>
      </c>
      <c r="DZ1" s="2">
        <v>129</v>
      </c>
      <c r="EA1" s="2">
        <v>130</v>
      </c>
      <c r="EB1" s="2">
        <v>131</v>
      </c>
      <c r="EC1" s="2">
        <v>132</v>
      </c>
      <c r="ED1" s="2">
        <v>133</v>
      </c>
      <c r="EE1" s="2">
        <v>134</v>
      </c>
      <c r="EF1" s="2">
        <v>135</v>
      </c>
      <c r="EG1" s="2">
        <v>136</v>
      </c>
      <c r="EH1" s="2">
        <v>137</v>
      </c>
      <c r="EI1" s="2">
        <v>138</v>
      </c>
      <c r="EJ1" s="2">
        <v>139</v>
      </c>
      <c r="EK1" s="2">
        <v>140</v>
      </c>
      <c r="EL1" s="2">
        <v>141</v>
      </c>
      <c r="EM1" s="2">
        <v>142</v>
      </c>
      <c r="EN1" s="2">
        <v>143</v>
      </c>
      <c r="EO1" s="2">
        <v>144</v>
      </c>
      <c r="EP1" s="2">
        <v>145</v>
      </c>
      <c r="EQ1" s="2">
        <v>146</v>
      </c>
      <c r="ER1" s="2">
        <v>147</v>
      </c>
      <c r="ES1" s="2">
        <v>148</v>
      </c>
      <c r="ET1" s="2">
        <v>149</v>
      </c>
      <c r="EU1" s="2">
        <v>150</v>
      </c>
      <c r="EV1" s="2">
        <v>151</v>
      </c>
      <c r="EW1" s="2">
        <v>152</v>
      </c>
      <c r="EX1" s="2">
        <v>153</v>
      </c>
      <c r="EY1" s="2">
        <v>154</v>
      </c>
      <c r="EZ1" s="2">
        <v>155</v>
      </c>
      <c r="FA1" s="2">
        <v>156</v>
      </c>
      <c r="FB1" s="2">
        <v>157</v>
      </c>
      <c r="FC1" s="2">
        <v>158</v>
      </c>
      <c r="FD1" s="2">
        <v>159</v>
      </c>
      <c r="FE1" s="2">
        <v>160</v>
      </c>
      <c r="FF1" s="2">
        <v>161</v>
      </c>
      <c r="FG1" s="2">
        <v>162</v>
      </c>
      <c r="FH1" s="2">
        <v>163</v>
      </c>
      <c r="FI1" s="2">
        <v>164</v>
      </c>
      <c r="FJ1" s="2">
        <v>165</v>
      </c>
      <c r="FK1" s="2">
        <v>166</v>
      </c>
      <c r="FL1" s="2">
        <v>167</v>
      </c>
      <c r="FM1" s="2">
        <v>168</v>
      </c>
      <c r="FN1" s="2">
        <v>169</v>
      </c>
      <c r="FO1" s="2">
        <v>170</v>
      </c>
      <c r="FP1" s="2">
        <v>171</v>
      </c>
      <c r="FQ1" s="2">
        <v>172</v>
      </c>
      <c r="FR1" s="2">
        <v>173</v>
      </c>
      <c r="FS1" s="2">
        <v>174</v>
      </c>
      <c r="FT1" s="2">
        <v>175</v>
      </c>
      <c r="FU1" s="2">
        <v>176</v>
      </c>
      <c r="FV1" s="2">
        <v>177</v>
      </c>
      <c r="FW1" s="2">
        <v>178</v>
      </c>
      <c r="FX1" s="2">
        <v>179</v>
      </c>
      <c r="FY1" s="2">
        <v>180</v>
      </c>
      <c r="FZ1" s="2">
        <v>181</v>
      </c>
      <c r="GA1" s="2">
        <v>182</v>
      </c>
      <c r="GB1" s="2">
        <v>183</v>
      </c>
      <c r="GC1" s="2">
        <v>184</v>
      </c>
      <c r="GD1" s="2">
        <v>185</v>
      </c>
      <c r="GE1" s="2">
        <v>186</v>
      </c>
      <c r="GF1" s="2">
        <v>187</v>
      </c>
      <c r="GG1" s="2">
        <v>188</v>
      </c>
      <c r="GH1" s="2">
        <v>189</v>
      </c>
      <c r="GI1" s="2">
        <v>190</v>
      </c>
      <c r="GJ1" s="2">
        <v>191</v>
      </c>
      <c r="GK1" s="2">
        <v>192</v>
      </c>
      <c r="GL1" s="2">
        <v>193</v>
      </c>
      <c r="GM1" s="2">
        <v>194</v>
      </c>
      <c r="GN1" s="2">
        <v>195</v>
      </c>
      <c r="GO1" s="2">
        <v>196</v>
      </c>
      <c r="GP1" s="2">
        <v>197</v>
      </c>
      <c r="GQ1" s="2">
        <v>198</v>
      </c>
      <c r="GR1" s="2">
        <v>199</v>
      </c>
      <c r="GS1" s="2">
        <v>200</v>
      </c>
      <c r="GT1" s="2">
        <v>201</v>
      </c>
      <c r="GU1" s="2">
        <v>202</v>
      </c>
      <c r="GV1" s="2">
        <v>203</v>
      </c>
      <c r="GW1" s="2">
        <v>204</v>
      </c>
      <c r="GX1" s="2">
        <v>205</v>
      </c>
      <c r="GY1" s="2">
        <v>206</v>
      </c>
      <c r="GZ1" s="2">
        <v>207</v>
      </c>
      <c r="HA1" s="2">
        <v>208</v>
      </c>
      <c r="HB1" s="2">
        <v>209</v>
      </c>
      <c r="HC1" s="2">
        <v>210</v>
      </c>
      <c r="HD1" s="2">
        <v>211</v>
      </c>
      <c r="HE1" s="2">
        <v>212</v>
      </c>
      <c r="HF1" s="2">
        <v>213</v>
      </c>
      <c r="HG1" s="2">
        <v>214</v>
      </c>
      <c r="HH1" s="2">
        <v>215</v>
      </c>
      <c r="HI1" s="2">
        <v>216</v>
      </c>
      <c r="HJ1" s="2">
        <v>217</v>
      </c>
      <c r="HK1" s="2">
        <v>218</v>
      </c>
      <c r="HL1" s="2">
        <v>219</v>
      </c>
      <c r="HM1" s="2">
        <v>220</v>
      </c>
      <c r="HN1" s="2">
        <v>221</v>
      </c>
      <c r="HO1" s="2">
        <v>222</v>
      </c>
      <c r="HP1" s="2">
        <v>223</v>
      </c>
      <c r="HQ1" s="2">
        <v>224</v>
      </c>
      <c r="HR1" s="2">
        <v>225</v>
      </c>
      <c r="HS1" s="2">
        <v>226</v>
      </c>
      <c r="HT1" s="2">
        <v>227</v>
      </c>
      <c r="HU1" s="2">
        <v>228</v>
      </c>
      <c r="HV1" s="2">
        <v>229</v>
      </c>
      <c r="HW1" s="2">
        <v>230</v>
      </c>
      <c r="HX1" s="2">
        <v>231</v>
      </c>
      <c r="HY1" s="2">
        <v>232</v>
      </c>
      <c r="HZ1" s="2">
        <v>233</v>
      </c>
      <c r="IA1" s="2">
        <v>234</v>
      </c>
      <c r="IB1" s="2">
        <v>235</v>
      </c>
      <c r="IC1" s="2">
        <v>236</v>
      </c>
      <c r="ID1" s="2">
        <v>237</v>
      </c>
      <c r="IE1" s="2">
        <v>238</v>
      </c>
      <c r="IF1" s="2">
        <v>239</v>
      </c>
      <c r="IG1" s="2">
        <v>240</v>
      </c>
      <c r="IH1" s="2">
        <v>241</v>
      </c>
      <c r="II1" s="2">
        <v>242</v>
      </c>
      <c r="IJ1" s="2">
        <v>243</v>
      </c>
      <c r="IK1" s="2">
        <v>244</v>
      </c>
      <c r="IL1" s="2">
        <v>245</v>
      </c>
      <c r="IM1" s="2">
        <v>246</v>
      </c>
      <c r="IN1" s="2">
        <v>247</v>
      </c>
      <c r="IO1" s="2">
        <v>248</v>
      </c>
      <c r="IP1" s="2">
        <v>249</v>
      </c>
      <c r="IQ1" s="2">
        <v>250</v>
      </c>
      <c r="IR1" s="2">
        <v>251</v>
      </c>
      <c r="IS1" s="2">
        <v>252</v>
      </c>
      <c r="IT1" s="2">
        <v>253</v>
      </c>
      <c r="IU1" s="2">
        <v>254</v>
      </c>
      <c r="IV1" s="2">
        <v>255</v>
      </c>
      <c r="IW1" s="2">
        <v>256</v>
      </c>
      <c r="IX1" s="2">
        <v>257</v>
      </c>
      <c r="IY1" s="2">
        <v>258</v>
      </c>
      <c r="IZ1" s="2">
        <v>259</v>
      </c>
      <c r="JA1" s="2">
        <v>260</v>
      </c>
      <c r="JB1" s="2">
        <v>261</v>
      </c>
      <c r="JC1" s="2">
        <v>262</v>
      </c>
      <c r="JD1" s="2">
        <v>263</v>
      </c>
      <c r="JE1" s="2">
        <v>264</v>
      </c>
      <c r="JF1" s="2">
        <v>265</v>
      </c>
      <c r="JG1" s="2">
        <v>266</v>
      </c>
      <c r="JH1" s="2">
        <v>267</v>
      </c>
      <c r="JI1" s="2">
        <v>268</v>
      </c>
      <c r="JJ1" s="2">
        <v>269</v>
      </c>
      <c r="JK1" s="2">
        <v>270</v>
      </c>
      <c r="JL1" s="2">
        <v>271</v>
      </c>
      <c r="JM1" s="2">
        <v>272</v>
      </c>
      <c r="JN1" s="2">
        <v>273</v>
      </c>
      <c r="JO1" s="2">
        <v>274</v>
      </c>
      <c r="JP1" s="2">
        <v>275</v>
      </c>
      <c r="JQ1" s="2">
        <v>276</v>
      </c>
      <c r="JR1" s="2">
        <v>277</v>
      </c>
      <c r="JS1" s="2">
        <v>278</v>
      </c>
      <c r="JT1" s="2">
        <v>279</v>
      </c>
      <c r="JU1" s="2">
        <v>280</v>
      </c>
      <c r="JV1" s="2">
        <v>281</v>
      </c>
      <c r="JW1" s="2">
        <v>282</v>
      </c>
      <c r="JX1" s="2">
        <v>283</v>
      </c>
      <c r="JY1" s="2">
        <v>284</v>
      </c>
      <c r="JZ1" s="2">
        <v>285</v>
      </c>
      <c r="KA1" s="2">
        <v>286</v>
      </c>
      <c r="KB1" s="2">
        <v>287</v>
      </c>
      <c r="KC1" s="2">
        <v>288</v>
      </c>
      <c r="KD1" s="2">
        <v>289</v>
      </c>
      <c r="KE1" s="2">
        <v>290</v>
      </c>
      <c r="KF1" s="2">
        <v>291</v>
      </c>
      <c r="KG1" s="2">
        <v>292</v>
      </c>
      <c r="KH1" s="2">
        <v>293</v>
      </c>
      <c r="KI1" s="2">
        <v>294</v>
      </c>
      <c r="KJ1" s="2">
        <v>295</v>
      </c>
      <c r="KK1" s="2">
        <v>296</v>
      </c>
      <c r="KL1" s="2">
        <v>297</v>
      </c>
      <c r="KM1" s="2">
        <v>298</v>
      </c>
      <c r="KN1" s="2">
        <v>299</v>
      </c>
      <c r="KO1" s="2">
        <v>300</v>
      </c>
      <c r="KP1" s="2">
        <v>301</v>
      </c>
      <c r="KQ1" s="2">
        <v>302</v>
      </c>
      <c r="KR1" s="2">
        <v>303</v>
      </c>
      <c r="KS1" s="2">
        <v>304</v>
      </c>
      <c r="KT1" s="2">
        <v>305</v>
      </c>
      <c r="KU1" s="2">
        <v>306</v>
      </c>
      <c r="KV1" s="2">
        <v>307</v>
      </c>
      <c r="KW1" s="2">
        <v>308</v>
      </c>
      <c r="KX1" s="2">
        <v>309</v>
      </c>
      <c r="KY1" s="2">
        <v>310</v>
      </c>
      <c r="KZ1" s="2">
        <v>311</v>
      </c>
      <c r="LA1" s="2">
        <v>312</v>
      </c>
      <c r="LB1" s="2">
        <v>313</v>
      </c>
      <c r="LC1" s="2">
        <v>314</v>
      </c>
      <c r="LD1" s="2">
        <v>315</v>
      </c>
      <c r="LE1" s="2">
        <v>316</v>
      </c>
      <c r="LF1" s="2">
        <v>317</v>
      </c>
      <c r="LG1" s="2">
        <v>318</v>
      </c>
      <c r="LH1" s="2">
        <v>319</v>
      </c>
      <c r="LI1" s="2">
        <v>320</v>
      </c>
      <c r="LJ1" s="2">
        <v>321</v>
      </c>
      <c r="LK1" s="2">
        <v>322</v>
      </c>
      <c r="LL1" s="2">
        <v>323</v>
      </c>
      <c r="LM1" s="2">
        <v>324</v>
      </c>
      <c r="LN1" s="2">
        <v>325</v>
      </c>
      <c r="LO1" s="2">
        <v>326</v>
      </c>
      <c r="LP1" s="2">
        <v>327</v>
      </c>
      <c r="LQ1" s="2">
        <v>328</v>
      </c>
      <c r="LR1" s="2">
        <v>329</v>
      </c>
      <c r="LS1" s="2">
        <v>330</v>
      </c>
      <c r="LT1" s="2">
        <v>331</v>
      </c>
      <c r="LU1" s="2">
        <v>332</v>
      </c>
      <c r="LV1" s="2">
        <v>333</v>
      </c>
      <c r="LW1" s="2">
        <v>334</v>
      </c>
      <c r="LX1" s="2">
        <v>335</v>
      </c>
      <c r="LY1" s="2">
        <v>336</v>
      </c>
      <c r="LZ1" s="2">
        <v>337</v>
      </c>
      <c r="MA1" s="2">
        <v>338</v>
      </c>
      <c r="MB1" s="2">
        <v>339</v>
      </c>
      <c r="MC1" s="2">
        <v>340</v>
      </c>
      <c r="MD1" s="2">
        <v>341</v>
      </c>
      <c r="ME1" s="2">
        <v>342</v>
      </c>
      <c r="MF1" s="2">
        <v>343</v>
      </c>
      <c r="MG1" s="2">
        <v>344</v>
      </c>
      <c r="MH1" s="2">
        <v>345</v>
      </c>
      <c r="MI1" s="2">
        <v>346</v>
      </c>
      <c r="MJ1" s="2">
        <v>347</v>
      </c>
      <c r="MK1" s="2">
        <v>348</v>
      </c>
      <c r="ML1" s="2">
        <v>349</v>
      </c>
      <c r="MM1" s="2">
        <v>350</v>
      </c>
      <c r="MN1" s="2">
        <v>351</v>
      </c>
      <c r="MO1" s="2">
        <v>352</v>
      </c>
      <c r="MP1" s="2">
        <v>353</v>
      </c>
      <c r="MQ1" s="2">
        <v>354</v>
      </c>
      <c r="MR1" s="2">
        <v>355</v>
      </c>
      <c r="MS1" s="2">
        <v>356</v>
      </c>
      <c r="MT1" s="2">
        <v>357</v>
      </c>
      <c r="MU1" s="2">
        <v>358</v>
      </c>
      <c r="MV1" s="2">
        <v>359</v>
      </c>
      <c r="MW1" s="2">
        <v>360</v>
      </c>
      <c r="MX1" s="2">
        <v>361</v>
      </c>
      <c r="MY1" s="2">
        <v>362</v>
      </c>
      <c r="MZ1" s="2">
        <v>363</v>
      </c>
      <c r="NA1" s="2">
        <v>364</v>
      </c>
      <c r="NB1" s="2">
        <v>365</v>
      </c>
      <c r="NC1" s="2">
        <v>366</v>
      </c>
      <c r="ND1" s="2">
        <v>367</v>
      </c>
      <c r="NE1" s="2">
        <v>368</v>
      </c>
      <c r="NF1" s="2">
        <v>369</v>
      </c>
      <c r="NG1" s="2">
        <v>370</v>
      </c>
      <c r="NH1" s="2">
        <v>371</v>
      </c>
      <c r="NI1" s="2">
        <v>372</v>
      </c>
      <c r="NJ1" s="2">
        <v>373</v>
      </c>
      <c r="NK1" s="2">
        <v>374</v>
      </c>
      <c r="NL1" s="2">
        <v>375</v>
      </c>
      <c r="NM1" s="2">
        <v>376</v>
      </c>
      <c r="NN1" s="2">
        <v>377</v>
      </c>
      <c r="NO1" s="2">
        <v>378</v>
      </c>
      <c r="NP1" s="2">
        <v>379</v>
      </c>
      <c r="NQ1" s="2">
        <v>380</v>
      </c>
      <c r="NR1" s="2">
        <v>381</v>
      </c>
      <c r="NS1" s="2">
        <v>382</v>
      </c>
      <c r="NT1" s="2">
        <v>383</v>
      </c>
      <c r="NU1" s="2">
        <v>384</v>
      </c>
      <c r="NV1" s="2">
        <v>385</v>
      </c>
      <c r="NW1" s="2">
        <v>386</v>
      </c>
      <c r="NX1" s="2">
        <v>387</v>
      </c>
      <c r="NY1" s="2">
        <v>388</v>
      </c>
      <c r="NZ1" s="2">
        <v>389</v>
      </c>
      <c r="OA1" s="2">
        <v>390</v>
      </c>
      <c r="OB1" s="2">
        <v>391</v>
      </c>
      <c r="OC1" s="2">
        <v>392</v>
      </c>
      <c r="OD1" s="2">
        <v>393</v>
      </c>
      <c r="OE1" s="2">
        <v>394</v>
      </c>
      <c r="OF1" s="2">
        <v>395</v>
      </c>
      <c r="OG1" s="2">
        <v>396</v>
      </c>
      <c r="OH1" s="2">
        <v>397</v>
      </c>
      <c r="OI1" s="2">
        <v>398</v>
      </c>
      <c r="OJ1" s="2">
        <v>399</v>
      </c>
      <c r="OK1" s="2">
        <v>400</v>
      </c>
      <c r="OL1" s="2">
        <v>401</v>
      </c>
      <c r="OM1" s="2">
        <v>402</v>
      </c>
      <c r="ON1" s="2">
        <v>403</v>
      </c>
      <c r="OO1" s="2">
        <v>404</v>
      </c>
      <c r="OP1" s="2">
        <v>405</v>
      </c>
      <c r="OQ1" s="2">
        <v>406</v>
      </c>
      <c r="OR1" s="2">
        <v>407</v>
      </c>
      <c r="OS1" s="2">
        <v>408</v>
      </c>
      <c r="OT1" s="2">
        <v>409</v>
      </c>
      <c r="OU1" s="2">
        <v>410</v>
      </c>
      <c r="OV1" s="2">
        <v>411</v>
      </c>
      <c r="OW1" s="2">
        <v>412</v>
      </c>
      <c r="OX1" s="2">
        <v>413</v>
      </c>
      <c r="OY1" s="2">
        <v>414</v>
      </c>
      <c r="OZ1" s="2">
        <v>415</v>
      </c>
      <c r="PA1" s="2">
        <v>416</v>
      </c>
      <c r="PB1" s="2">
        <v>417</v>
      </c>
      <c r="PC1" s="2">
        <v>418</v>
      </c>
      <c r="PD1" s="2">
        <v>419</v>
      </c>
      <c r="PE1" s="2">
        <v>420</v>
      </c>
      <c r="PF1" s="2">
        <v>421</v>
      </c>
      <c r="PG1" s="2">
        <v>422</v>
      </c>
      <c r="PH1" s="2">
        <v>423</v>
      </c>
      <c r="PI1" s="2">
        <v>424</v>
      </c>
      <c r="PJ1" s="2">
        <v>425</v>
      </c>
      <c r="PK1" s="2">
        <v>426</v>
      </c>
      <c r="PL1" s="2">
        <v>427</v>
      </c>
      <c r="PM1" s="2">
        <v>428</v>
      </c>
      <c r="PN1" s="2">
        <v>429</v>
      </c>
      <c r="PO1" s="2">
        <v>430</v>
      </c>
      <c r="PP1" s="2">
        <v>431</v>
      </c>
      <c r="PQ1" s="2">
        <v>432</v>
      </c>
      <c r="PR1" s="2">
        <v>433</v>
      </c>
      <c r="PS1" s="2">
        <v>434</v>
      </c>
      <c r="PT1" s="2">
        <v>435</v>
      </c>
      <c r="PU1" s="2">
        <v>436</v>
      </c>
      <c r="PV1" s="2">
        <v>437</v>
      </c>
      <c r="PW1" s="2">
        <v>438</v>
      </c>
      <c r="PX1" s="2">
        <v>439</v>
      </c>
      <c r="PY1" s="2">
        <v>440</v>
      </c>
      <c r="PZ1" s="2">
        <v>441</v>
      </c>
      <c r="QA1" s="2">
        <v>442</v>
      </c>
      <c r="QB1" s="2">
        <v>443</v>
      </c>
      <c r="QC1" s="2">
        <v>444</v>
      </c>
      <c r="QD1" s="2">
        <v>445</v>
      </c>
      <c r="QE1" s="2">
        <v>446</v>
      </c>
      <c r="QF1" s="2">
        <v>447</v>
      </c>
      <c r="QG1" s="2">
        <v>448</v>
      </c>
      <c r="QH1" s="2">
        <v>449</v>
      </c>
      <c r="QI1" s="2">
        <v>450</v>
      </c>
      <c r="QJ1" s="2">
        <v>451</v>
      </c>
      <c r="QK1" s="2">
        <v>452</v>
      </c>
      <c r="QL1" s="2">
        <v>453</v>
      </c>
      <c r="QM1" s="2">
        <v>454</v>
      </c>
      <c r="QN1" s="2">
        <v>455</v>
      </c>
      <c r="QO1" s="2">
        <v>456</v>
      </c>
      <c r="QP1" s="2">
        <v>457</v>
      </c>
      <c r="QQ1" s="2">
        <v>458</v>
      </c>
      <c r="QR1" s="2">
        <v>459</v>
      </c>
      <c r="QS1" s="2">
        <v>460</v>
      </c>
      <c r="QT1" s="2">
        <v>461</v>
      </c>
      <c r="QU1" s="2">
        <v>462</v>
      </c>
      <c r="QV1" s="2">
        <v>463</v>
      </c>
      <c r="QW1" s="2">
        <v>464</v>
      </c>
      <c r="QX1" s="2">
        <v>465</v>
      </c>
      <c r="QY1" s="2">
        <v>466</v>
      </c>
      <c r="QZ1" s="2">
        <v>467</v>
      </c>
      <c r="RA1" s="2">
        <v>468</v>
      </c>
      <c r="RB1" s="2">
        <v>469</v>
      </c>
      <c r="RC1" s="2">
        <v>470</v>
      </c>
      <c r="RD1" s="2">
        <v>471</v>
      </c>
      <c r="RE1" s="2">
        <v>472</v>
      </c>
      <c r="RF1" s="2">
        <v>473</v>
      </c>
      <c r="RG1" s="2">
        <v>474</v>
      </c>
      <c r="RH1" s="2">
        <v>475</v>
      </c>
      <c r="RI1" s="2">
        <v>476</v>
      </c>
      <c r="RJ1" s="2">
        <v>477</v>
      </c>
      <c r="RK1" s="2">
        <v>478</v>
      </c>
      <c r="RL1" s="2">
        <v>479</v>
      </c>
      <c r="RM1" s="2">
        <v>480</v>
      </c>
      <c r="RN1" s="2">
        <v>481</v>
      </c>
      <c r="RO1" s="2">
        <v>482</v>
      </c>
      <c r="RP1" s="2">
        <v>483</v>
      </c>
      <c r="RQ1" s="2">
        <v>484</v>
      </c>
      <c r="RR1" s="2">
        <v>485</v>
      </c>
      <c r="RS1" s="2">
        <v>486</v>
      </c>
      <c r="RT1" s="2">
        <v>487</v>
      </c>
      <c r="RU1" s="2">
        <v>488</v>
      </c>
      <c r="RV1" s="2">
        <v>489</v>
      </c>
      <c r="RW1" s="2">
        <v>490</v>
      </c>
      <c r="RX1" s="2">
        <v>491</v>
      </c>
      <c r="RY1" s="2">
        <v>492</v>
      </c>
      <c r="RZ1" s="2">
        <v>493</v>
      </c>
      <c r="SA1" s="2">
        <v>494</v>
      </c>
      <c r="SB1" s="2">
        <v>495</v>
      </c>
      <c r="SC1" s="2">
        <v>496</v>
      </c>
      <c r="SD1" s="2">
        <v>497</v>
      </c>
      <c r="SE1" s="2">
        <v>498</v>
      </c>
      <c r="SF1" s="2">
        <v>499</v>
      </c>
      <c r="SG1" s="2">
        <v>500</v>
      </c>
    </row>
    <row r="2" spans="1:501">
      <c r="A2" t="s">
        <v>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SG2" t="s">
        <v>5</v>
      </c>
    </row>
    <row r="3" spans="1:501">
      <c r="A3" s="6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SG3">
        <v>1</v>
      </c>
    </row>
    <row r="4" spans="1:501">
      <c r="A4" s="6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SG4">
        <v>2</v>
      </c>
    </row>
    <row r="5" spans="1:501">
      <c r="A5" s="6" t="s">
        <v>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SG5">
        <v>3</v>
      </c>
    </row>
    <row r="6" spans="1:501">
      <c r="A6" s="6" t="s">
        <v>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SG6">
        <v>4</v>
      </c>
    </row>
    <row r="7" spans="1:501">
      <c r="A7" s="6" t="s">
        <v>10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SG7">
        <v>5</v>
      </c>
    </row>
    <row r="8" spans="1:501">
      <c r="A8" s="6" t="s">
        <v>11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SG8">
        <v>6</v>
      </c>
    </row>
    <row r="9" spans="1:501">
      <c r="A9" s="6" t="s">
        <v>12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SG9">
        <v>7</v>
      </c>
    </row>
    <row r="10" spans="1:501">
      <c r="A10" s="6" t="s">
        <v>13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SG10">
        <v>8</v>
      </c>
    </row>
    <row r="11" spans="1:501">
      <c r="A11" s="6" t="s">
        <v>14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SG11">
        <v>9</v>
      </c>
    </row>
    <row r="12" spans="1:501">
      <c r="A12" s="6" t="s">
        <v>15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SG12">
        <v>10</v>
      </c>
    </row>
    <row r="13" spans="1:501">
      <c r="A13" s="6" t="s">
        <v>16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SG13">
        <v>11</v>
      </c>
    </row>
    <row r="14" spans="1:501">
      <c r="A14" s="6" t="s">
        <v>17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SG14">
        <v>12</v>
      </c>
    </row>
    <row r="15" spans="1:501">
      <c r="A15" s="6" t="s">
        <v>18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SG15">
        <v>13</v>
      </c>
    </row>
    <row r="16" spans="1:501">
      <c r="A16" s="6" t="s">
        <v>19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SG16">
        <v>14</v>
      </c>
    </row>
    <row r="17" spans="1:501">
      <c r="A17" s="6" t="s">
        <v>20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SG17">
        <v>15</v>
      </c>
    </row>
    <row r="18" spans="1:501">
      <c r="A18" s="6" t="s">
        <v>21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SG18">
        <v>16</v>
      </c>
    </row>
    <row r="19" spans="1:501">
      <c r="A19" s="6" t="s">
        <v>22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SG19">
        <v>17</v>
      </c>
    </row>
    <row r="20" spans="1:501">
      <c r="A20" s="6" t="s">
        <v>23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SG20">
        <v>18</v>
      </c>
    </row>
    <row r="21" spans="1:501">
      <c r="A21" s="6" t="s">
        <v>24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SG21">
        <v>19</v>
      </c>
    </row>
    <row r="22" spans="1:501">
      <c r="A22" s="6" t="s">
        <v>25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SG22">
        <v>20</v>
      </c>
    </row>
    <row r="23" spans="1:501">
      <c r="A23" s="6" t="s">
        <v>26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SG23">
        <v>21</v>
      </c>
    </row>
    <row r="24" spans="1:501">
      <c r="A24" s="6" t="s">
        <v>27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SG24">
        <v>22</v>
      </c>
    </row>
    <row r="25" spans="1:501">
      <c r="A25" s="6" t="s">
        <v>28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SG25">
        <v>23</v>
      </c>
    </row>
    <row r="26" spans="1:501">
      <c r="A26" s="6" t="s">
        <v>29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SG26">
        <v>24</v>
      </c>
    </row>
    <row r="27" spans="1:501">
      <c r="A27" s="6" t="s">
        <v>30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SG27">
        <v>25</v>
      </c>
    </row>
    <row r="28" spans="1:501">
      <c r="A28" s="6" t="s">
        <v>31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SG28">
        <v>26</v>
      </c>
    </row>
    <row r="29" spans="1:501">
      <c r="A29" s="6" t="s">
        <v>32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SG29">
        <v>27</v>
      </c>
    </row>
    <row r="30" spans="1:501">
      <c r="A30" s="6" t="s">
        <v>33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SG30">
        <v>28</v>
      </c>
    </row>
    <row r="31" spans="1:501">
      <c r="A31" s="6" t="s">
        <v>34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SG31">
        <v>29</v>
      </c>
    </row>
    <row r="32" spans="1:501">
      <c r="A32" s="6" t="s">
        <v>35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SG32">
        <v>30</v>
      </c>
    </row>
    <row r="33" spans="1:501">
      <c r="A33" s="6" t="s">
        <v>36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SG33">
        <v>31</v>
      </c>
    </row>
    <row r="34" spans="1:501">
      <c r="A34" s="6" t="s">
        <v>37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SG34">
        <v>32</v>
      </c>
    </row>
    <row r="35" spans="1:501">
      <c r="A35" s="6" t="s">
        <v>38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SG35">
        <v>33</v>
      </c>
    </row>
    <row r="36" spans="1:501">
      <c r="A36" s="6" t="s">
        <v>39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SG36">
        <v>34</v>
      </c>
    </row>
    <row r="37" spans="1:501">
      <c r="A37" s="6" t="s">
        <v>40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SG37">
        <v>35</v>
      </c>
    </row>
    <row r="38" spans="1:501">
      <c r="A38" s="6" t="s">
        <v>41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SG38">
        <v>36</v>
      </c>
    </row>
    <row r="39" spans="1:501">
      <c r="A39" s="6" t="s">
        <v>42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SG39">
        <v>37</v>
      </c>
    </row>
    <row r="40" spans="1:501">
      <c r="A40" s="6" t="s">
        <v>43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SG40">
        <v>38</v>
      </c>
    </row>
    <row r="41" spans="1:501">
      <c r="A41" s="6" t="s">
        <v>44</v>
      </c>
      <c r="B41" s="6"/>
      <c r="C41" s="6"/>
      <c r="D41" s="6"/>
      <c r="E41" s="6"/>
      <c r="F41" s="6"/>
      <c r="G41" s="6"/>
      <c r="H41" s="6"/>
      <c r="I41" s="6"/>
      <c r="J41" s="6"/>
      <c r="DY41"/>
      <c r="SG41">
        <v>39</v>
      </c>
    </row>
    <row r="42" spans="1:501">
      <c r="A42" s="6" t="s">
        <v>45</v>
      </c>
      <c r="B42" s="6"/>
      <c r="C42" s="6"/>
      <c r="D42" s="6"/>
      <c r="E42" s="6"/>
      <c r="F42" s="6"/>
      <c r="G42" s="6"/>
      <c r="H42" s="6"/>
      <c r="I42" s="6"/>
      <c r="J42" s="6"/>
      <c r="DY42"/>
      <c r="SG42">
        <v>40</v>
      </c>
    </row>
    <row r="43" spans="1:501">
      <c r="A43" s="6" t="s">
        <v>46</v>
      </c>
      <c r="B43" s="6"/>
      <c r="C43" s="6"/>
      <c r="D43" s="6"/>
      <c r="E43" s="6"/>
      <c r="F43" s="6"/>
      <c r="G43" s="6"/>
      <c r="H43" s="6"/>
      <c r="I43" s="6"/>
      <c r="J43" s="6"/>
      <c r="DY43"/>
      <c r="SG43">
        <v>41</v>
      </c>
    </row>
    <row r="44" spans="1:501">
      <c r="A44" s="6" t="s">
        <v>47</v>
      </c>
      <c r="B44" s="6"/>
      <c r="C44" s="6"/>
      <c r="D44" s="6"/>
      <c r="E44" s="6"/>
      <c r="F44" s="6"/>
      <c r="G44" s="6"/>
      <c r="H44" s="6"/>
      <c r="I44" s="6"/>
      <c r="J44" s="6"/>
      <c r="DY44"/>
      <c r="SG44">
        <v>42</v>
      </c>
    </row>
    <row r="45" spans="1:501">
      <c r="A45" s="6" t="s">
        <v>48</v>
      </c>
      <c r="B45" s="6"/>
      <c r="C45" s="6"/>
      <c r="D45" s="6"/>
      <c r="E45" s="6"/>
      <c r="F45" s="6"/>
      <c r="G45" s="6"/>
      <c r="H45" s="6"/>
      <c r="I45" s="6"/>
      <c r="J45" s="6"/>
      <c r="DY45"/>
      <c r="SG45">
        <v>43</v>
      </c>
    </row>
    <row r="46" spans="1:501">
      <c r="A46" s="6" t="s">
        <v>49</v>
      </c>
      <c r="B46" s="6"/>
      <c r="C46" s="6"/>
      <c r="D46" s="6"/>
      <c r="E46" s="6"/>
      <c r="F46" s="6"/>
      <c r="G46" s="6"/>
      <c r="H46" s="6"/>
      <c r="I46" s="6"/>
      <c r="J46" s="6"/>
      <c r="DY46"/>
      <c r="SG46" s="6">
        <v>44</v>
      </c>
    </row>
    <row r="47" spans="1:501">
      <c r="A47" s="6" t="s">
        <v>50</v>
      </c>
      <c r="B47" s="6"/>
      <c r="C47" s="6"/>
      <c r="D47" s="6"/>
      <c r="E47" s="6"/>
      <c r="F47" s="6"/>
      <c r="G47" s="6"/>
      <c r="H47" s="6"/>
      <c r="I47" s="6"/>
      <c r="J47" s="6"/>
      <c r="SG47" s="6">
        <v>45</v>
      </c>
    </row>
    <row r="48" spans="1:501">
      <c r="A48" s="6" t="s">
        <v>51</v>
      </c>
      <c r="B48" s="6"/>
      <c r="C48" s="6"/>
      <c r="D48" s="6"/>
      <c r="E48" s="6"/>
      <c r="F48" s="6"/>
      <c r="G48" s="6"/>
      <c r="H48" s="6"/>
      <c r="I48" s="6"/>
      <c r="J48" s="6"/>
      <c r="SG48" s="6">
        <v>46</v>
      </c>
    </row>
    <row r="49" spans="1:501">
      <c r="A49" s="6" t="s">
        <v>52</v>
      </c>
      <c r="B49" s="6"/>
      <c r="C49" s="6"/>
      <c r="D49" s="6"/>
      <c r="E49" s="6"/>
      <c r="F49" s="6"/>
      <c r="G49" s="6"/>
      <c r="H49" s="6"/>
      <c r="I49" s="6"/>
      <c r="J49" s="6"/>
      <c r="SG49" s="6">
        <v>47</v>
      </c>
    </row>
    <row r="50" spans="1:501">
      <c r="A50" s="6" t="s">
        <v>53</v>
      </c>
      <c r="B50" s="6"/>
      <c r="C50" s="6"/>
      <c r="D50" s="6"/>
      <c r="E50" s="6"/>
      <c r="F50" s="6"/>
      <c r="G50" s="6"/>
      <c r="H50" s="6"/>
      <c r="I50" s="6"/>
      <c r="J50" s="6"/>
      <c r="SG50" s="6">
        <v>48</v>
      </c>
    </row>
    <row r="51" spans="1:501">
      <c r="A51" s="6" t="s">
        <v>54</v>
      </c>
      <c r="B51" s="6"/>
      <c r="C51" s="6"/>
      <c r="D51" s="6"/>
      <c r="E51" s="6"/>
      <c r="F51" s="6"/>
      <c r="G51" s="6"/>
      <c r="H51" s="6"/>
      <c r="I51" s="6"/>
      <c r="J51" s="6"/>
      <c r="SG51" s="6">
        <v>49</v>
      </c>
    </row>
    <row r="52" spans="1:501">
      <c r="A52" s="6" t="s">
        <v>55</v>
      </c>
      <c r="B52" s="6"/>
      <c r="C52" s="6"/>
      <c r="D52" s="6"/>
      <c r="E52" s="6"/>
      <c r="F52" s="6"/>
      <c r="G52" s="6"/>
      <c r="H52" s="6"/>
      <c r="I52" s="6"/>
      <c r="J52" s="6"/>
      <c r="SG52" s="6">
        <v>50</v>
      </c>
    </row>
    <row r="53" spans="1:501">
      <c r="A53" s="6" t="s">
        <v>56</v>
      </c>
      <c r="B53" s="6"/>
      <c r="C53" s="6"/>
      <c r="D53" s="6"/>
      <c r="E53" s="6"/>
      <c r="F53" s="6"/>
      <c r="G53" s="6"/>
      <c r="H53" s="6"/>
      <c r="I53" s="6"/>
      <c r="J53" s="6"/>
      <c r="SG53" s="6">
        <v>51</v>
      </c>
    </row>
    <row r="54" spans="1:501">
      <c r="A54" s="6" t="s">
        <v>57</v>
      </c>
      <c r="B54" s="6"/>
      <c r="C54" s="6"/>
      <c r="D54" s="6"/>
      <c r="E54" s="6"/>
      <c r="F54" s="6"/>
      <c r="G54" s="6"/>
      <c r="H54" s="6"/>
      <c r="I54" s="6"/>
      <c r="J54" s="6"/>
      <c r="SG54" s="6">
        <v>52</v>
      </c>
    </row>
    <row r="55" spans="1:501">
      <c r="A55" s="6" t="s">
        <v>58</v>
      </c>
      <c r="B55" s="6"/>
      <c r="C55" s="6"/>
      <c r="D55" s="6"/>
      <c r="E55" s="6"/>
      <c r="F55" s="6"/>
      <c r="G55" s="6"/>
      <c r="H55" s="6"/>
      <c r="I55" s="6"/>
      <c r="J55" s="6"/>
      <c r="SG55" s="6">
        <v>53</v>
      </c>
    </row>
    <row r="56" spans="1:501">
      <c r="A56" s="6" t="s">
        <v>59</v>
      </c>
      <c r="B56" s="6"/>
      <c r="C56" s="6"/>
      <c r="D56" s="6"/>
      <c r="E56" s="6"/>
      <c r="F56" s="6"/>
      <c r="G56" s="6"/>
      <c r="H56" s="6"/>
      <c r="I56" s="6"/>
      <c r="J56" s="6"/>
      <c r="SG56" s="6">
        <v>54</v>
      </c>
    </row>
    <row r="57" spans="1:501">
      <c r="A57" s="6" t="s">
        <v>60</v>
      </c>
      <c r="B57" s="6"/>
      <c r="C57" s="6"/>
      <c r="D57" s="6"/>
      <c r="E57" s="6"/>
      <c r="F57" s="6"/>
      <c r="G57" s="6"/>
      <c r="H57" s="6"/>
      <c r="I57" s="6"/>
      <c r="J57" s="6"/>
      <c r="SG57" s="6">
        <v>55</v>
      </c>
    </row>
    <row r="58" spans="1:501">
      <c r="A58" s="6" t="s">
        <v>61</v>
      </c>
      <c r="B58" s="6"/>
      <c r="C58" s="6"/>
      <c r="D58" s="6"/>
      <c r="E58" s="6"/>
      <c r="F58" s="6"/>
      <c r="G58" s="6"/>
      <c r="H58" s="6"/>
      <c r="I58" s="6"/>
      <c r="J58" s="6"/>
      <c r="SG58" s="6">
        <v>56</v>
      </c>
    </row>
    <row r="59" spans="1:501">
      <c r="A59" s="6" t="s">
        <v>62</v>
      </c>
      <c r="B59" s="6"/>
      <c r="C59" s="6"/>
      <c r="D59" s="6"/>
      <c r="E59" s="6"/>
      <c r="F59" s="6"/>
      <c r="G59" s="6"/>
      <c r="H59" s="6"/>
      <c r="I59" s="6"/>
      <c r="J59" s="6"/>
      <c r="SG59" s="6">
        <v>57</v>
      </c>
    </row>
    <row r="60" spans="1:501">
      <c r="A60" s="6" t="s">
        <v>63</v>
      </c>
      <c r="B60" s="6"/>
      <c r="C60" s="6"/>
      <c r="D60" s="6"/>
      <c r="E60" s="6"/>
      <c r="F60" s="6"/>
      <c r="G60" s="6"/>
      <c r="H60" s="6"/>
      <c r="I60" s="6"/>
      <c r="J60" s="6"/>
      <c r="SG60" s="6">
        <v>58</v>
      </c>
    </row>
    <row r="61" spans="1:501">
      <c r="A61" s="6" t="s">
        <v>64</v>
      </c>
      <c r="B61" s="6"/>
      <c r="C61" s="6"/>
      <c r="D61" s="6"/>
      <c r="E61" s="6"/>
      <c r="F61" s="6"/>
      <c r="G61" s="6"/>
      <c r="H61" s="6"/>
      <c r="I61" s="6"/>
      <c r="J61" s="6"/>
      <c r="SG61" s="6">
        <v>59</v>
      </c>
    </row>
    <row r="62" spans="1:501">
      <c r="A62" s="6" t="s">
        <v>65</v>
      </c>
      <c r="B62" s="6"/>
      <c r="C62" s="6"/>
      <c r="D62" s="6"/>
      <c r="E62" s="6"/>
      <c r="F62" s="6"/>
      <c r="G62" s="6"/>
      <c r="H62" s="6"/>
      <c r="I62" s="6"/>
      <c r="J62" s="6"/>
      <c r="SG62" s="6">
        <v>60</v>
      </c>
    </row>
    <row r="63" spans="1:501">
      <c r="A63" s="6" t="s">
        <v>66</v>
      </c>
      <c r="B63" s="6"/>
      <c r="C63" s="6"/>
      <c r="D63" s="6"/>
      <c r="E63" s="6"/>
      <c r="F63" s="6"/>
      <c r="G63" s="6"/>
      <c r="H63" s="6"/>
      <c r="I63" s="6"/>
      <c r="J63" s="6"/>
      <c r="SG63" s="6">
        <v>61</v>
      </c>
    </row>
    <row r="64" spans="1:501">
      <c r="A64" s="6" t="s">
        <v>67</v>
      </c>
      <c r="B64" s="6"/>
      <c r="C64" s="6"/>
      <c r="D64" s="6"/>
      <c r="E64" s="6"/>
      <c r="F64" s="6"/>
      <c r="G64" s="6"/>
      <c r="H64" s="6"/>
      <c r="I64" s="6"/>
      <c r="J64" s="6"/>
      <c r="SG64" s="6">
        <v>62</v>
      </c>
    </row>
    <row r="65" spans="1:501">
      <c r="A65" s="6" t="s">
        <v>68</v>
      </c>
      <c r="B65" s="6"/>
      <c r="C65" s="6"/>
      <c r="D65" s="6"/>
      <c r="E65" s="6"/>
      <c r="F65" s="6"/>
      <c r="G65" s="6"/>
      <c r="H65" s="6"/>
      <c r="I65" s="6"/>
      <c r="J65" s="6"/>
      <c r="SG65" s="6">
        <v>63</v>
      </c>
    </row>
    <row r="66" spans="1:501">
      <c r="A66" s="6" t="s">
        <v>69</v>
      </c>
      <c r="B66" s="6"/>
      <c r="C66" s="6"/>
      <c r="D66" s="6"/>
      <c r="E66" s="6"/>
      <c r="F66" s="6"/>
      <c r="G66" s="6"/>
      <c r="H66" s="6"/>
      <c r="I66" s="6"/>
      <c r="J66" s="6"/>
      <c r="SG66" s="6">
        <v>64</v>
      </c>
    </row>
    <row r="67" spans="1:501">
      <c r="A67" s="6" t="s">
        <v>70</v>
      </c>
      <c r="B67" s="6"/>
      <c r="C67" s="6"/>
      <c r="D67" s="6"/>
      <c r="E67" s="6"/>
      <c r="F67" s="6"/>
      <c r="G67" s="6"/>
      <c r="H67" s="6"/>
      <c r="I67" s="6"/>
      <c r="J67" s="6"/>
      <c r="SG67" s="6">
        <v>65</v>
      </c>
    </row>
    <row r="68" spans="1:501">
      <c r="A68" s="6" t="s">
        <v>71</v>
      </c>
      <c r="B68" s="6"/>
      <c r="C68" s="6"/>
      <c r="D68" s="6"/>
      <c r="E68" s="6"/>
      <c r="F68" s="6"/>
      <c r="G68" s="6"/>
      <c r="H68" s="6"/>
      <c r="I68" s="6"/>
      <c r="J68" s="6"/>
      <c r="SG68" s="6">
        <v>66</v>
      </c>
    </row>
    <row r="69" spans="1:501">
      <c r="A69" s="6" t="s">
        <v>72</v>
      </c>
      <c r="B69" s="6"/>
      <c r="C69" s="6"/>
      <c r="D69" s="6"/>
      <c r="E69" s="6"/>
      <c r="F69" s="6"/>
      <c r="G69" s="6"/>
      <c r="H69" s="6"/>
      <c r="I69" s="6"/>
      <c r="J69" s="6"/>
      <c r="SG69" s="6">
        <v>67</v>
      </c>
    </row>
    <row r="70" spans="1:501">
      <c r="A70" s="6" t="s">
        <v>73</v>
      </c>
      <c r="B70" s="6"/>
      <c r="C70" s="6"/>
      <c r="D70" s="6"/>
      <c r="E70" s="6"/>
      <c r="F70" s="6"/>
      <c r="G70" s="6"/>
      <c r="H70" s="6"/>
      <c r="I70" s="6"/>
      <c r="J70" s="6"/>
      <c r="SG70" s="6">
        <v>68</v>
      </c>
    </row>
    <row r="71" spans="1:501">
      <c r="A71" s="6" t="s">
        <v>74</v>
      </c>
      <c r="B71" s="6"/>
      <c r="C71" s="6"/>
      <c r="D71" s="6"/>
      <c r="E71" s="6"/>
      <c r="F71" s="6"/>
      <c r="G71" s="6"/>
      <c r="H71" s="6"/>
      <c r="I71" s="6"/>
      <c r="J71" s="6"/>
      <c r="SG71" s="6">
        <v>69</v>
      </c>
    </row>
    <row r="72" spans="1:501">
      <c r="A72" s="6" t="s">
        <v>75</v>
      </c>
      <c r="B72" s="6"/>
      <c r="C72" s="6"/>
      <c r="D72" s="6"/>
      <c r="E72" s="6"/>
      <c r="F72" s="6"/>
      <c r="G72" s="6"/>
      <c r="H72" s="6"/>
      <c r="I72" s="6"/>
      <c r="J72" s="6"/>
      <c r="SG72" s="6">
        <v>70</v>
      </c>
    </row>
    <row r="73" spans="1:501">
      <c r="A73" s="6" t="s">
        <v>76</v>
      </c>
      <c r="B73" s="6"/>
      <c r="C73" s="6"/>
      <c r="D73" s="6"/>
      <c r="E73" s="6"/>
      <c r="F73" s="6"/>
      <c r="G73" s="6"/>
      <c r="H73" s="6"/>
      <c r="I73" s="6"/>
      <c r="J73" s="6"/>
      <c r="SG73" s="6">
        <v>71</v>
      </c>
    </row>
    <row r="74" spans="1:501">
      <c r="A74" s="6" t="s">
        <v>77</v>
      </c>
      <c r="B74" s="6"/>
      <c r="C74" s="6"/>
      <c r="D74" s="6"/>
      <c r="E74" s="6"/>
      <c r="F74" s="6"/>
      <c r="G74" s="6"/>
      <c r="H74" s="6"/>
      <c r="I74" s="6"/>
      <c r="J74" s="6"/>
      <c r="SG74" s="6">
        <v>72</v>
      </c>
    </row>
    <row r="75" spans="1:501">
      <c r="A75" s="6" t="s">
        <v>78</v>
      </c>
      <c r="B75" s="6"/>
      <c r="C75" s="6"/>
      <c r="D75" s="6"/>
      <c r="E75" s="6"/>
      <c r="F75" s="6"/>
      <c r="G75" s="6"/>
      <c r="H75" s="6"/>
      <c r="I75" s="6"/>
      <c r="J75" s="6"/>
      <c r="SG75" s="6">
        <v>73</v>
      </c>
    </row>
    <row r="76" spans="1:501">
      <c r="A76" s="6" t="s">
        <v>79</v>
      </c>
      <c r="B76" s="6"/>
      <c r="C76" s="6"/>
      <c r="D76" s="6"/>
      <c r="E76" s="6"/>
      <c r="F76" s="6"/>
      <c r="G76" s="6"/>
      <c r="H76" s="6"/>
      <c r="I76" s="6"/>
      <c r="J76" s="6"/>
      <c r="SG76" s="6">
        <v>74</v>
      </c>
    </row>
    <row r="77" spans="1:501">
      <c r="A77" s="6" t="s">
        <v>80</v>
      </c>
      <c r="B77" s="6"/>
      <c r="C77" s="6"/>
      <c r="D77" s="6"/>
      <c r="E77" s="6"/>
      <c r="F77" s="6"/>
      <c r="G77" s="6"/>
      <c r="H77" s="6"/>
      <c r="I77" s="6"/>
      <c r="J77" s="6"/>
      <c r="SG77" s="6">
        <v>75</v>
      </c>
    </row>
    <row r="78" spans="1:501">
      <c r="A78" s="6" t="s">
        <v>0</v>
      </c>
      <c r="B78" s="6"/>
      <c r="C78" s="6"/>
      <c r="D78" s="6"/>
      <c r="E78" s="6"/>
      <c r="F78" s="6"/>
      <c r="G78" s="6"/>
      <c r="H78" s="6"/>
      <c r="I78" s="6"/>
      <c r="J78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01"/>
  <sheetViews>
    <sheetView workbookViewId="0">
      <pane ySplit="1" topLeftCell="A2" activePane="bottomLeft" state="frozen"/>
      <selection pane="bottomLeft" activeCell="J496" sqref="J496"/>
    </sheetView>
  </sheetViews>
  <sheetFormatPr defaultRowHeight="15"/>
  <cols>
    <col min="1" max="1" width="17.7109375" style="1" customWidth="1"/>
    <col min="2" max="2" width="29.28515625" style="1" customWidth="1"/>
    <col min="3" max="16384" width="9.140625" style="1"/>
  </cols>
  <sheetData>
    <row r="1" spans="1:2">
      <c r="A1" s="5" t="s">
        <v>1</v>
      </c>
      <c r="B1" s="5" t="s">
        <v>82</v>
      </c>
    </row>
    <row r="2" spans="1:2">
      <c r="A2" s="4">
        <v>1</v>
      </c>
      <c r="B2" s="4">
        <f>HLOOKUP(A2,Student,2,FALSE)</f>
        <v>0</v>
      </c>
    </row>
    <row r="3" spans="1:2">
      <c r="A3" s="4">
        <v>2</v>
      </c>
      <c r="B3" s="4">
        <f>HLOOKUP(A3,Student,2,FALSE)</f>
        <v>0</v>
      </c>
    </row>
    <row r="4" spans="1:2">
      <c r="A4" s="4">
        <v>3</v>
      </c>
      <c r="B4" s="4">
        <f>HLOOKUP(A4,Student,2,FALSE)</f>
        <v>0</v>
      </c>
    </row>
    <row r="5" spans="1:2">
      <c r="A5" s="4">
        <v>4</v>
      </c>
      <c r="B5" s="4">
        <f>HLOOKUP(A5,Student,2,FALSE)</f>
        <v>0</v>
      </c>
    </row>
    <row r="6" spans="1:2">
      <c r="A6" s="4">
        <v>5</v>
      </c>
      <c r="B6" s="4">
        <f>HLOOKUP(A6,Student,2,FALSE)</f>
        <v>0</v>
      </c>
    </row>
    <row r="7" spans="1:2">
      <c r="A7" s="4">
        <v>6</v>
      </c>
      <c r="B7" s="4">
        <f>HLOOKUP(A7,Student,2,FALSE)</f>
        <v>0</v>
      </c>
    </row>
    <row r="8" spans="1:2">
      <c r="A8" s="4">
        <v>7</v>
      </c>
      <c r="B8" s="4">
        <f>HLOOKUP(A8,Student,2,FALSE)</f>
        <v>0</v>
      </c>
    </row>
    <row r="9" spans="1:2">
      <c r="A9" s="4">
        <v>8</v>
      </c>
      <c r="B9" s="4">
        <f>HLOOKUP(A9,Student,2,FALSE)</f>
        <v>0</v>
      </c>
    </row>
    <row r="10" spans="1:2">
      <c r="A10" s="4">
        <v>9</v>
      </c>
      <c r="B10" s="4">
        <f>HLOOKUP(A10,Student,2,FALSE)</f>
        <v>0</v>
      </c>
    </row>
    <row r="11" spans="1:2">
      <c r="A11" s="4">
        <v>10</v>
      </c>
      <c r="B11" s="4">
        <f>HLOOKUP(A11,Student,2,FALSE)</f>
        <v>0</v>
      </c>
    </row>
    <row r="12" spans="1:2">
      <c r="A12" s="4">
        <v>11</v>
      </c>
      <c r="B12" s="4">
        <f>HLOOKUP(A12,Student,2,FALSE)</f>
        <v>0</v>
      </c>
    </row>
    <row r="13" spans="1:2">
      <c r="A13" s="4">
        <v>12</v>
      </c>
      <c r="B13" s="4">
        <f>HLOOKUP(A13,Student,2,FALSE)</f>
        <v>0</v>
      </c>
    </row>
    <row r="14" spans="1:2">
      <c r="A14" s="4">
        <v>13</v>
      </c>
      <c r="B14" s="4">
        <f>HLOOKUP(A14,Student,2,FALSE)</f>
        <v>0</v>
      </c>
    </row>
    <row r="15" spans="1:2">
      <c r="A15" s="4">
        <v>14</v>
      </c>
      <c r="B15" s="4">
        <f>HLOOKUP(A15,Student,2,FALSE)</f>
        <v>0</v>
      </c>
    </row>
    <row r="16" spans="1:2">
      <c r="A16" s="4">
        <v>15</v>
      </c>
      <c r="B16" s="4">
        <f>HLOOKUP(A16,Student,2,FALSE)</f>
        <v>0</v>
      </c>
    </row>
    <row r="17" spans="1:2">
      <c r="A17" s="4">
        <v>16</v>
      </c>
      <c r="B17" s="4">
        <f>HLOOKUP(A17,Student,2,FALSE)</f>
        <v>0</v>
      </c>
    </row>
    <row r="18" spans="1:2">
      <c r="A18" s="4">
        <v>17</v>
      </c>
      <c r="B18" s="4">
        <f>HLOOKUP(A18,Student,2,FALSE)</f>
        <v>0</v>
      </c>
    </row>
    <row r="19" spans="1:2">
      <c r="A19" s="4">
        <v>18</v>
      </c>
      <c r="B19" s="4">
        <f>HLOOKUP(A19,Student,2,FALSE)</f>
        <v>0</v>
      </c>
    </row>
    <row r="20" spans="1:2">
      <c r="A20" s="4">
        <v>19</v>
      </c>
      <c r="B20" s="4">
        <f>HLOOKUP(A20,Student,2,FALSE)</f>
        <v>0</v>
      </c>
    </row>
    <row r="21" spans="1:2">
      <c r="A21" s="4">
        <v>20</v>
      </c>
      <c r="B21" s="4">
        <f>HLOOKUP(A21,Student,2,FALSE)</f>
        <v>0</v>
      </c>
    </row>
    <row r="22" spans="1:2">
      <c r="A22" s="4">
        <v>21</v>
      </c>
      <c r="B22" s="4">
        <f>HLOOKUP(A22,Student,2,FALSE)</f>
        <v>0</v>
      </c>
    </row>
    <row r="23" spans="1:2">
      <c r="A23" s="4">
        <v>22</v>
      </c>
      <c r="B23" s="4">
        <f>HLOOKUP(A23,Student,2,FALSE)</f>
        <v>0</v>
      </c>
    </row>
    <row r="24" spans="1:2">
      <c r="A24" s="4">
        <v>23</v>
      </c>
      <c r="B24" s="4">
        <f>HLOOKUP(A24,Student,2,FALSE)</f>
        <v>0</v>
      </c>
    </row>
    <row r="25" spans="1:2">
      <c r="A25" s="4">
        <v>24</v>
      </c>
      <c r="B25" s="4">
        <f>HLOOKUP(A25,Student,2,FALSE)</f>
        <v>0</v>
      </c>
    </row>
    <row r="26" spans="1:2">
      <c r="A26" s="4">
        <v>25</v>
      </c>
      <c r="B26" s="4">
        <f>HLOOKUP(A26,Student,2,FALSE)</f>
        <v>0</v>
      </c>
    </row>
    <row r="27" spans="1:2">
      <c r="A27" s="4">
        <v>26</v>
      </c>
      <c r="B27" s="4">
        <f>HLOOKUP(A27,Student,2,FALSE)</f>
        <v>0</v>
      </c>
    </row>
    <row r="28" spans="1:2">
      <c r="A28" s="4">
        <v>27</v>
      </c>
      <c r="B28" s="4">
        <f>HLOOKUP(A28,Student,2,FALSE)</f>
        <v>0</v>
      </c>
    </row>
    <row r="29" spans="1:2">
      <c r="A29" s="4">
        <v>28</v>
      </c>
      <c r="B29" s="4">
        <f>HLOOKUP(A29,Student,2,FALSE)</f>
        <v>0</v>
      </c>
    </row>
    <row r="30" spans="1:2">
      <c r="A30" s="4">
        <v>29</v>
      </c>
      <c r="B30" s="4">
        <f>HLOOKUP(A30,Student,2,FALSE)</f>
        <v>0</v>
      </c>
    </row>
    <row r="31" spans="1:2">
      <c r="A31" s="4">
        <v>30</v>
      </c>
      <c r="B31" s="4">
        <f>HLOOKUP(A31,Student,2,FALSE)</f>
        <v>0</v>
      </c>
    </row>
    <row r="32" spans="1:2">
      <c r="A32" s="4">
        <v>31</v>
      </c>
      <c r="B32" s="4">
        <f>HLOOKUP(A32,Student,2,FALSE)</f>
        <v>0</v>
      </c>
    </row>
    <row r="33" spans="1:2">
      <c r="A33" s="4">
        <v>32</v>
      </c>
      <c r="B33" s="4">
        <f>HLOOKUP(A33,Student,2,FALSE)</f>
        <v>0</v>
      </c>
    </row>
    <row r="34" spans="1:2">
      <c r="A34" s="4">
        <v>33</v>
      </c>
      <c r="B34" s="4">
        <f>HLOOKUP(A34,Student,2,FALSE)</f>
        <v>0</v>
      </c>
    </row>
    <row r="35" spans="1:2">
      <c r="A35" s="4">
        <v>34</v>
      </c>
      <c r="B35" s="4">
        <f>HLOOKUP(A35,Student,2,FALSE)</f>
        <v>0</v>
      </c>
    </row>
    <row r="36" spans="1:2">
      <c r="A36" s="4">
        <v>35</v>
      </c>
      <c r="B36" s="4">
        <f>HLOOKUP(A36,Student,2,FALSE)</f>
        <v>0</v>
      </c>
    </row>
    <row r="37" spans="1:2">
      <c r="A37" s="4">
        <v>36</v>
      </c>
      <c r="B37" s="4">
        <f>HLOOKUP(A37,Student,2,FALSE)</f>
        <v>0</v>
      </c>
    </row>
    <row r="38" spans="1:2">
      <c r="A38" s="4">
        <v>37</v>
      </c>
      <c r="B38" s="4">
        <f>HLOOKUP(A38,Student,2,FALSE)</f>
        <v>0</v>
      </c>
    </row>
    <row r="39" spans="1:2">
      <c r="A39" s="4">
        <v>38</v>
      </c>
      <c r="B39" s="4">
        <f>HLOOKUP(A39,Student,2,FALSE)</f>
        <v>0</v>
      </c>
    </row>
    <row r="40" spans="1:2">
      <c r="A40" s="4">
        <v>39</v>
      </c>
      <c r="B40" s="4">
        <f>HLOOKUP(A40,Student,2,FALSE)</f>
        <v>0</v>
      </c>
    </row>
    <row r="41" spans="1:2">
      <c r="A41" s="4">
        <v>40</v>
      </c>
      <c r="B41" s="4">
        <f>HLOOKUP(A41,Student,2,FALSE)</f>
        <v>0</v>
      </c>
    </row>
    <row r="42" spans="1:2">
      <c r="A42" s="4">
        <v>41</v>
      </c>
      <c r="B42" s="4">
        <f>HLOOKUP(A42,Student,2,FALSE)</f>
        <v>0</v>
      </c>
    </row>
    <row r="43" spans="1:2">
      <c r="A43" s="4">
        <v>42</v>
      </c>
      <c r="B43" s="4">
        <f>HLOOKUP(A43,Student,2,FALSE)</f>
        <v>0</v>
      </c>
    </row>
    <row r="44" spans="1:2">
      <c r="A44" s="4">
        <v>43</v>
      </c>
      <c r="B44" s="4">
        <f>HLOOKUP(A44,Student,2,FALSE)</f>
        <v>0</v>
      </c>
    </row>
    <row r="45" spans="1:2">
      <c r="A45" s="4">
        <v>44</v>
      </c>
      <c r="B45" s="4">
        <f>HLOOKUP(A45,Student,2,FALSE)</f>
        <v>0</v>
      </c>
    </row>
    <row r="46" spans="1:2">
      <c r="A46" s="4">
        <v>45</v>
      </c>
      <c r="B46" s="4">
        <f>HLOOKUP(A46,Student,2,FALSE)</f>
        <v>0</v>
      </c>
    </row>
    <row r="47" spans="1:2">
      <c r="A47" s="4">
        <v>46</v>
      </c>
      <c r="B47" s="4">
        <f>HLOOKUP(A47,Student,2,FALSE)</f>
        <v>0</v>
      </c>
    </row>
    <row r="48" spans="1:2">
      <c r="A48" s="4">
        <v>47</v>
      </c>
      <c r="B48" s="4">
        <f>HLOOKUP(A48,Student,2,FALSE)</f>
        <v>0</v>
      </c>
    </row>
    <row r="49" spans="1:2">
      <c r="A49" s="4">
        <v>48</v>
      </c>
      <c r="B49" s="4">
        <f>HLOOKUP(A49,Student,2,FALSE)</f>
        <v>0</v>
      </c>
    </row>
    <row r="50" spans="1:2">
      <c r="A50" s="4">
        <v>49</v>
      </c>
      <c r="B50" s="4">
        <f>HLOOKUP(A50,Student,2,FALSE)</f>
        <v>0</v>
      </c>
    </row>
    <row r="51" spans="1:2">
      <c r="A51" s="4">
        <v>50</v>
      </c>
      <c r="B51" s="4">
        <f>HLOOKUP(A51,Student,2,FALSE)</f>
        <v>0</v>
      </c>
    </row>
    <row r="52" spans="1:2">
      <c r="A52" s="4">
        <v>51</v>
      </c>
      <c r="B52" s="4">
        <f>HLOOKUP(A52,Student,2,FALSE)</f>
        <v>0</v>
      </c>
    </row>
    <row r="53" spans="1:2">
      <c r="A53" s="4">
        <v>52</v>
      </c>
      <c r="B53" s="4">
        <f>HLOOKUP(A53,Student,2,FALSE)</f>
        <v>0</v>
      </c>
    </row>
    <row r="54" spans="1:2">
      <c r="A54" s="4">
        <v>53</v>
      </c>
      <c r="B54" s="4">
        <f>HLOOKUP(A54,Student,2,FALSE)</f>
        <v>0</v>
      </c>
    </row>
    <row r="55" spans="1:2">
      <c r="A55" s="4">
        <v>54</v>
      </c>
      <c r="B55" s="4">
        <f>HLOOKUP(A55,Student,2,FALSE)</f>
        <v>0</v>
      </c>
    </row>
    <row r="56" spans="1:2">
      <c r="A56" s="4">
        <v>55</v>
      </c>
      <c r="B56" s="4">
        <f>HLOOKUP(A56,Student,2,FALSE)</f>
        <v>0</v>
      </c>
    </row>
    <row r="57" spans="1:2">
      <c r="A57" s="4">
        <v>56</v>
      </c>
      <c r="B57" s="4">
        <f>HLOOKUP(A57,Student,2,FALSE)</f>
        <v>0</v>
      </c>
    </row>
    <row r="58" spans="1:2">
      <c r="A58" s="4">
        <v>57</v>
      </c>
      <c r="B58" s="4">
        <f>HLOOKUP(A58,Student,2,FALSE)</f>
        <v>0</v>
      </c>
    </row>
    <row r="59" spans="1:2">
      <c r="A59" s="4">
        <v>58</v>
      </c>
      <c r="B59" s="4">
        <f>HLOOKUP(A59,Student,2,FALSE)</f>
        <v>0</v>
      </c>
    </row>
    <row r="60" spans="1:2">
      <c r="A60" s="4">
        <v>59</v>
      </c>
      <c r="B60" s="4">
        <f>HLOOKUP(A60,Student,2,FALSE)</f>
        <v>0</v>
      </c>
    </row>
    <row r="61" spans="1:2">
      <c r="A61" s="4">
        <v>60</v>
      </c>
      <c r="B61" s="4">
        <f>HLOOKUP(A61,Student,2,FALSE)</f>
        <v>0</v>
      </c>
    </row>
    <row r="62" spans="1:2">
      <c r="A62" s="4">
        <v>61</v>
      </c>
      <c r="B62" s="4">
        <f>HLOOKUP(A62,Student,2,FALSE)</f>
        <v>0</v>
      </c>
    </row>
    <row r="63" spans="1:2">
      <c r="A63" s="4">
        <v>62</v>
      </c>
      <c r="B63" s="4">
        <f>HLOOKUP(A63,Student,2,FALSE)</f>
        <v>0</v>
      </c>
    </row>
    <row r="64" spans="1:2">
      <c r="A64" s="4">
        <v>63</v>
      </c>
      <c r="B64" s="4">
        <f>HLOOKUP(A64,Student,2,FALSE)</f>
        <v>0</v>
      </c>
    </row>
    <row r="65" spans="1:2">
      <c r="A65" s="4">
        <v>64</v>
      </c>
      <c r="B65" s="4">
        <f>HLOOKUP(A65,Student,2,FALSE)</f>
        <v>0</v>
      </c>
    </row>
    <row r="66" spans="1:2">
      <c r="A66" s="4">
        <v>65</v>
      </c>
      <c r="B66" s="4">
        <f>HLOOKUP(A66,Student,2,FALSE)</f>
        <v>0</v>
      </c>
    </row>
    <row r="67" spans="1:2">
      <c r="A67" s="4">
        <v>66</v>
      </c>
      <c r="B67" s="4">
        <f>HLOOKUP(A67,Student,2,FALSE)</f>
        <v>0</v>
      </c>
    </row>
    <row r="68" spans="1:2">
      <c r="A68" s="4">
        <v>67</v>
      </c>
      <c r="B68" s="4">
        <f>HLOOKUP(A68,Student,2,FALSE)</f>
        <v>0</v>
      </c>
    </row>
    <row r="69" spans="1:2">
      <c r="A69" s="4">
        <v>68</v>
      </c>
      <c r="B69" s="4">
        <f>HLOOKUP(A69,Student,2,FALSE)</f>
        <v>0</v>
      </c>
    </row>
    <row r="70" spans="1:2">
      <c r="A70" s="4">
        <v>69</v>
      </c>
      <c r="B70" s="4">
        <f>HLOOKUP(A70,Student,2,FALSE)</f>
        <v>0</v>
      </c>
    </row>
    <row r="71" spans="1:2">
      <c r="A71" s="4">
        <v>70</v>
      </c>
      <c r="B71" s="4">
        <f>HLOOKUP(A71,Student,2,FALSE)</f>
        <v>0</v>
      </c>
    </row>
    <row r="72" spans="1:2">
      <c r="A72" s="4">
        <v>71</v>
      </c>
      <c r="B72" s="4">
        <f>HLOOKUP(A72,Student,2,FALSE)</f>
        <v>0</v>
      </c>
    </row>
    <row r="73" spans="1:2">
      <c r="A73" s="4">
        <v>72</v>
      </c>
      <c r="B73" s="4">
        <f>HLOOKUP(A73,Student,2,FALSE)</f>
        <v>0</v>
      </c>
    </row>
    <row r="74" spans="1:2">
      <c r="A74" s="4">
        <v>73</v>
      </c>
      <c r="B74" s="4">
        <f>HLOOKUP(A74,Student,2,FALSE)</f>
        <v>0</v>
      </c>
    </row>
    <row r="75" spans="1:2">
      <c r="A75" s="4">
        <v>74</v>
      </c>
      <c r="B75" s="4">
        <f>HLOOKUP(A75,Student,2,FALSE)</f>
        <v>0</v>
      </c>
    </row>
    <row r="76" spans="1:2">
      <c r="A76" s="4">
        <v>75</v>
      </c>
      <c r="B76" s="4">
        <f>HLOOKUP(A76,Student,2,FALSE)</f>
        <v>0</v>
      </c>
    </row>
    <row r="77" spans="1:2">
      <c r="A77" s="4">
        <v>76</v>
      </c>
      <c r="B77" s="4">
        <f>HLOOKUP(A77,Student,2,FALSE)</f>
        <v>0</v>
      </c>
    </row>
    <row r="78" spans="1:2">
      <c r="A78" s="4">
        <v>77</v>
      </c>
      <c r="B78" s="4">
        <f>HLOOKUP(A78,Student,2,FALSE)</f>
        <v>0</v>
      </c>
    </row>
    <row r="79" spans="1:2">
      <c r="A79" s="4">
        <v>78</v>
      </c>
      <c r="B79" s="4">
        <f>HLOOKUP(A79,Student,2,FALSE)</f>
        <v>0</v>
      </c>
    </row>
    <row r="80" spans="1:2">
      <c r="A80" s="4">
        <v>79</v>
      </c>
      <c r="B80" s="4">
        <f>HLOOKUP(A80,Student,2,FALSE)</f>
        <v>0</v>
      </c>
    </row>
    <row r="81" spans="1:2">
      <c r="A81" s="4">
        <v>80</v>
      </c>
      <c r="B81" s="4">
        <f>HLOOKUP(A81,Student,2,FALSE)</f>
        <v>0</v>
      </c>
    </row>
    <row r="82" spans="1:2">
      <c r="A82" s="4">
        <v>81</v>
      </c>
      <c r="B82" s="4">
        <f>HLOOKUP(A82,Student,2,FALSE)</f>
        <v>0</v>
      </c>
    </row>
    <row r="83" spans="1:2">
      <c r="A83" s="4">
        <v>82</v>
      </c>
      <c r="B83" s="4">
        <f>HLOOKUP(A83,Student,2,FALSE)</f>
        <v>0</v>
      </c>
    </row>
    <row r="84" spans="1:2">
      <c r="A84" s="4">
        <v>83</v>
      </c>
      <c r="B84" s="4">
        <f>HLOOKUP(A84,Student,2,FALSE)</f>
        <v>0</v>
      </c>
    </row>
    <row r="85" spans="1:2">
      <c r="A85" s="4">
        <v>84</v>
      </c>
      <c r="B85" s="4">
        <f>HLOOKUP(A85,Student,2,FALSE)</f>
        <v>0</v>
      </c>
    </row>
    <row r="86" spans="1:2">
      <c r="A86" s="4">
        <v>85</v>
      </c>
      <c r="B86" s="4">
        <f>HLOOKUP(A86,Student,2,FALSE)</f>
        <v>0</v>
      </c>
    </row>
    <row r="87" spans="1:2">
      <c r="A87" s="4">
        <v>86</v>
      </c>
      <c r="B87" s="4">
        <f>HLOOKUP(A87,Student,2,FALSE)</f>
        <v>0</v>
      </c>
    </row>
    <row r="88" spans="1:2">
      <c r="A88" s="4">
        <v>87</v>
      </c>
      <c r="B88" s="4">
        <f>HLOOKUP(A88,Student,2,FALSE)</f>
        <v>0</v>
      </c>
    </row>
    <row r="89" spans="1:2">
      <c r="A89" s="4">
        <v>88</v>
      </c>
      <c r="B89" s="4">
        <f>HLOOKUP(A89,Student,2,FALSE)</f>
        <v>0</v>
      </c>
    </row>
    <row r="90" spans="1:2">
      <c r="A90" s="4">
        <v>89</v>
      </c>
      <c r="B90" s="4">
        <f>HLOOKUP(A90,Student,2,FALSE)</f>
        <v>0</v>
      </c>
    </row>
    <row r="91" spans="1:2">
      <c r="A91" s="4">
        <v>90</v>
      </c>
      <c r="B91" s="4">
        <f>HLOOKUP(A91,Student,2,FALSE)</f>
        <v>0</v>
      </c>
    </row>
    <row r="92" spans="1:2">
      <c r="A92" s="4">
        <v>91</v>
      </c>
      <c r="B92" s="4">
        <f>HLOOKUP(A92,Student,2,FALSE)</f>
        <v>0</v>
      </c>
    </row>
    <row r="93" spans="1:2">
      <c r="A93" s="4">
        <v>92</v>
      </c>
      <c r="B93" s="4">
        <f>HLOOKUP(A93,Student,2,FALSE)</f>
        <v>0</v>
      </c>
    </row>
    <row r="94" spans="1:2">
      <c r="A94" s="4">
        <v>93</v>
      </c>
      <c r="B94" s="4">
        <f>HLOOKUP(A94,Student,2,FALSE)</f>
        <v>0</v>
      </c>
    </row>
    <row r="95" spans="1:2">
      <c r="A95" s="4">
        <v>94</v>
      </c>
      <c r="B95" s="4">
        <f>HLOOKUP(A95,Student,2,FALSE)</f>
        <v>0</v>
      </c>
    </row>
    <row r="96" spans="1:2">
      <c r="A96" s="4">
        <v>95</v>
      </c>
      <c r="B96" s="4">
        <f>HLOOKUP(A96,Student,2,FALSE)</f>
        <v>0</v>
      </c>
    </row>
    <row r="97" spans="1:2">
      <c r="A97" s="4">
        <v>96</v>
      </c>
      <c r="B97" s="4">
        <f>HLOOKUP(A97,Student,2,FALSE)</f>
        <v>0</v>
      </c>
    </row>
    <row r="98" spans="1:2">
      <c r="A98" s="4">
        <v>97</v>
      </c>
      <c r="B98" s="4">
        <f>HLOOKUP(A98,Student,2,FALSE)</f>
        <v>0</v>
      </c>
    </row>
    <row r="99" spans="1:2">
      <c r="A99" s="4">
        <v>98</v>
      </c>
      <c r="B99" s="4">
        <f>HLOOKUP(A99,Student,2,FALSE)</f>
        <v>0</v>
      </c>
    </row>
    <row r="100" spans="1:2">
      <c r="A100" s="4">
        <v>99</v>
      </c>
      <c r="B100" s="4">
        <f>HLOOKUP(A100,Student,2,FALSE)</f>
        <v>0</v>
      </c>
    </row>
    <row r="101" spans="1:2">
      <c r="A101" s="4">
        <v>100</v>
      </c>
      <c r="B101" s="4">
        <f>HLOOKUP(A101,Student,2,FALSE)</f>
        <v>0</v>
      </c>
    </row>
    <row r="102" spans="1:2">
      <c r="A102" s="4">
        <v>101</v>
      </c>
      <c r="B102" s="4">
        <f>HLOOKUP(A102,Student,2,FALSE)</f>
        <v>0</v>
      </c>
    </row>
    <row r="103" spans="1:2">
      <c r="A103" s="4">
        <v>102</v>
      </c>
      <c r="B103" s="4">
        <f>HLOOKUP(A103,Student,2,FALSE)</f>
        <v>0</v>
      </c>
    </row>
    <row r="104" spans="1:2">
      <c r="A104" s="4">
        <v>103</v>
      </c>
      <c r="B104" s="4">
        <f>HLOOKUP(A104,Student,2,FALSE)</f>
        <v>0</v>
      </c>
    </row>
    <row r="105" spans="1:2">
      <c r="A105" s="4">
        <v>104</v>
      </c>
      <c r="B105" s="4">
        <f>HLOOKUP(A105,Student,2,FALSE)</f>
        <v>0</v>
      </c>
    </row>
    <row r="106" spans="1:2">
      <c r="A106" s="4">
        <v>105</v>
      </c>
      <c r="B106" s="4">
        <f>HLOOKUP(A106,Student,2,FALSE)</f>
        <v>0</v>
      </c>
    </row>
    <row r="107" spans="1:2">
      <c r="A107" s="4">
        <v>106</v>
      </c>
      <c r="B107" s="4">
        <f>HLOOKUP(A107,Student,2,FALSE)</f>
        <v>0</v>
      </c>
    </row>
    <row r="108" spans="1:2">
      <c r="A108" s="4">
        <v>107</v>
      </c>
      <c r="B108" s="4">
        <f>HLOOKUP(A108,Student,2,FALSE)</f>
        <v>0</v>
      </c>
    </row>
    <row r="109" spans="1:2">
      <c r="A109" s="4">
        <v>108</v>
      </c>
      <c r="B109" s="4">
        <f>HLOOKUP(A109,Student,2,FALSE)</f>
        <v>0</v>
      </c>
    </row>
    <row r="110" spans="1:2">
      <c r="A110" s="4">
        <v>109</v>
      </c>
      <c r="B110" s="4">
        <f>HLOOKUP(A110,Student,2,FALSE)</f>
        <v>0</v>
      </c>
    </row>
    <row r="111" spans="1:2">
      <c r="A111" s="4">
        <v>110</v>
      </c>
      <c r="B111" s="4">
        <f>HLOOKUP(A111,Student,2,FALSE)</f>
        <v>0</v>
      </c>
    </row>
    <row r="112" spans="1:2">
      <c r="A112" s="4">
        <v>111</v>
      </c>
      <c r="B112" s="4">
        <f>HLOOKUP(A112,Student,2,FALSE)</f>
        <v>0</v>
      </c>
    </row>
    <row r="113" spans="1:2">
      <c r="A113" s="4">
        <v>112</v>
      </c>
      <c r="B113" s="4">
        <f>HLOOKUP(A113,Student,2,FALSE)</f>
        <v>0</v>
      </c>
    </row>
    <row r="114" spans="1:2">
      <c r="A114" s="4">
        <v>113</v>
      </c>
      <c r="B114" s="4">
        <f>HLOOKUP(A114,Student,2,FALSE)</f>
        <v>0</v>
      </c>
    </row>
    <row r="115" spans="1:2">
      <c r="A115" s="4">
        <v>114</v>
      </c>
      <c r="B115" s="4">
        <f>HLOOKUP(A115,Student,2,FALSE)</f>
        <v>0</v>
      </c>
    </row>
    <row r="116" spans="1:2">
      <c r="A116" s="4">
        <v>115</v>
      </c>
      <c r="B116" s="4">
        <f>HLOOKUP(A116,Student,2,FALSE)</f>
        <v>0</v>
      </c>
    </row>
    <row r="117" spans="1:2">
      <c r="A117" s="4">
        <v>116</v>
      </c>
      <c r="B117" s="4">
        <f>HLOOKUP(A117,Student,2,FALSE)</f>
        <v>0</v>
      </c>
    </row>
    <row r="118" spans="1:2">
      <c r="A118" s="4">
        <v>117</v>
      </c>
      <c r="B118" s="4">
        <f>HLOOKUP(A118,Student,2,FALSE)</f>
        <v>0</v>
      </c>
    </row>
    <row r="119" spans="1:2">
      <c r="A119" s="4">
        <v>118</v>
      </c>
      <c r="B119" s="4">
        <f>HLOOKUP(A119,Student,2,FALSE)</f>
        <v>0</v>
      </c>
    </row>
    <row r="120" spans="1:2">
      <c r="A120" s="4">
        <v>119</v>
      </c>
      <c r="B120" s="4">
        <f>HLOOKUP(A120,Student,2,FALSE)</f>
        <v>0</v>
      </c>
    </row>
    <row r="121" spans="1:2">
      <c r="A121" s="4">
        <v>120</v>
      </c>
      <c r="B121" s="4">
        <f>HLOOKUP(A121,Student,2,FALSE)</f>
        <v>0</v>
      </c>
    </row>
    <row r="122" spans="1:2">
      <c r="A122" s="4">
        <v>121</v>
      </c>
      <c r="B122" s="4">
        <f>HLOOKUP(A122,Student,2,FALSE)</f>
        <v>0</v>
      </c>
    </row>
    <row r="123" spans="1:2">
      <c r="A123" s="4">
        <v>122</v>
      </c>
      <c r="B123" s="4">
        <f>HLOOKUP(A123,Student,2,FALSE)</f>
        <v>0</v>
      </c>
    </row>
    <row r="124" spans="1:2">
      <c r="A124" s="4">
        <v>123</v>
      </c>
      <c r="B124" s="4">
        <f>HLOOKUP(A124,Student,2,FALSE)</f>
        <v>0</v>
      </c>
    </row>
    <row r="125" spans="1:2">
      <c r="A125" s="4">
        <v>124</v>
      </c>
      <c r="B125" s="4">
        <f>HLOOKUP(A125,Student,2,FALSE)</f>
        <v>0</v>
      </c>
    </row>
    <row r="126" spans="1:2">
      <c r="A126" s="4">
        <v>125</v>
      </c>
      <c r="B126" s="4">
        <f>HLOOKUP(A126,Student,2,FALSE)</f>
        <v>0</v>
      </c>
    </row>
    <row r="127" spans="1:2">
      <c r="A127" s="4">
        <v>126</v>
      </c>
      <c r="B127" s="4">
        <f>HLOOKUP(A127,Student,2,FALSE)</f>
        <v>0</v>
      </c>
    </row>
    <row r="128" spans="1:2">
      <c r="A128" s="4">
        <v>127</v>
      </c>
      <c r="B128" s="4">
        <f>HLOOKUP(A128,Student,2,FALSE)</f>
        <v>0</v>
      </c>
    </row>
    <row r="129" spans="1:2">
      <c r="A129" s="4">
        <v>128</v>
      </c>
      <c r="B129" s="4">
        <f>HLOOKUP(A129,Student,2,FALSE)</f>
        <v>0</v>
      </c>
    </row>
    <row r="130" spans="1:2">
      <c r="A130" s="4">
        <v>129</v>
      </c>
      <c r="B130" s="4">
        <f>HLOOKUP(A130,Student,2,FALSE)</f>
        <v>0</v>
      </c>
    </row>
    <row r="131" spans="1:2">
      <c r="A131" s="4">
        <v>130</v>
      </c>
      <c r="B131" s="4">
        <f>HLOOKUP(A131,Student,2,FALSE)</f>
        <v>0</v>
      </c>
    </row>
    <row r="132" spans="1:2">
      <c r="A132" s="4">
        <v>131</v>
      </c>
      <c r="B132" s="4">
        <f>HLOOKUP(A132,Student,2,FALSE)</f>
        <v>0</v>
      </c>
    </row>
    <row r="133" spans="1:2">
      <c r="A133" s="4">
        <v>132</v>
      </c>
      <c r="B133" s="4">
        <f>HLOOKUP(A133,Student,2,FALSE)</f>
        <v>0</v>
      </c>
    </row>
    <row r="134" spans="1:2">
      <c r="A134" s="4">
        <v>133</v>
      </c>
      <c r="B134" s="4">
        <f>HLOOKUP(A134,Student,2,FALSE)</f>
        <v>0</v>
      </c>
    </row>
    <row r="135" spans="1:2">
      <c r="A135" s="4">
        <v>134</v>
      </c>
      <c r="B135" s="4">
        <f>HLOOKUP(A135,Student,2,FALSE)</f>
        <v>0</v>
      </c>
    </row>
    <row r="136" spans="1:2">
      <c r="A136" s="4">
        <v>135</v>
      </c>
      <c r="B136" s="4">
        <f>HLOOKUP(A136,Student,2,FALSE)</f>
        <v>0</v>
      </c>
    </row>
    <row r="137" spans="1:2">
      <c r="A137" s="4">
        <v>136</v>
      </c>
      <c r="B137" s="4">
        <f>HLOOKUP(A137,Student,2,FALSE)</f>
        <v>0</v>
      </c>
    </row>
    <row r="138" spans="1:2">
      <c r="A138" s="4">
        <v>137</v>
      </c>
      <c r="B138" s="4">
        <f>HLOOKUP(A138,Student,2,FALSE)</f>
        <v>0</v>
      </c>
    </row>
    <row r="139" spans="1:2">
      <c r="A139" s="4">
        <v>138</v>
      </c>
      <c r="B139" s="4">
        <f>HLOOKUP(A139,Student,2,FALSE)</f>
        <v>0</v>
      </c>
    </row>
    <row r="140" spans="1:2">
      <c r="A140" s="4">
        <v>139</v>
      </c>
      <c r="B140" s="4">
        <f>HLOOKUP(A140,Student,2,FALSE)</f>
        <v>0</v>
      </c>
    </row>
    <row r="141" spans="1:2">
      <c r="A141" s="4">
        <v>140</v>
      </c>
      <c r="B141" s="4">
        <f>HLOOKUP(A141,Student,2,FALSE)</f>
        <v>0</v>
      </c>
    </row>
    <row r="142" spans="1:2">
      <c r="A142" s="4">
        <v>141</v>
      </c>
      <c r="B142" s="4">
        <f>HLOOKUP(A142,Student,2,FALSE)</f>
        <v>0</v>
      </c>
    </row>
    <row r="143" spans="1:2">
      <c r="A143" s="4">
        <v>142</v>
      </c>
      <c r="B143" s="4">
        <f>HLOOKUP(A143,Student,2,FALSE)</f>
        <v>0</v>
      </c>
    </row>
    <row r="144" spans="1:2">
      <c r="A144" s="4">
        <v>143</v>
      </c>
      <c r="B144" s="4">
        <f>HLOOKUP(A144,Student,2,FALSE)</f>
        <v>0</v>
      </c>
    </row>
    <row r="145" spans="1:2">
      <c r="A145" s="4">
        <v>144</v>
      </c>
      <c r="B145" s="4">
        <f>HLOOKUP(A145,Student,2,FALSE)</f>
        <v>0</v>
      </c>
    </row>
    <row r="146" spans="1:2">
      <c r="A146" s="4">
        <v>145</v>
      </c>
      <c r="B146" s="4">
        <f>HLOOKUP(A146,Student,2,FALSE)</f>
        <v>0</v>
      </c>
    </row>
    <row r="147" spans="1:2">
      <c r="A147" s="4">
        <v>146</v>
      </c>
      <c r="B147" s="4">
        <f>HLOOKUP(A147,Student,2,FALSE)</f>
        <v>0</v>
      </c>
    </row>
    <row r="148" spans="1:2">
      <c r="A148" s="4">
        <v>147</v>
      </c>
      <c r="B148" s="4">
        <f>HLOOKUP(A148,Student,2,FALSE)</f>
        <v>0</v>
      </c>
    </row>
    <row r="149" spans="1:2">
      <c r="A149" s="4">
        <v>148</v>
      </c>
      <c r="B149" s="4">
        <f>HLOOKUP(A149,Student,2,FALSE)</f>
        <v>0</v>
      </c>
    </row>
    <row r="150" spans="1:2">
      <c r="A150" s="4">
        <v>149</v>
      </c>
      <c r="B150" s="4">
        <f>HLOOKUP(A150,Student,2,FALSE)</f>
        <v>0</v>
      </c>
    </row>
    <row r="151" spans="1:2">
      <c r="A151" s="4">
        <v>150</v>
      </c>
      <c r="B151" s="4">
        <f>HLOOKUP(A151,Student,2,FALSE)</f>
        <v>0</v>
      </c>
    </row>
    <row r="152" spans="1:2">
      <c r="A152" s="4">
        <v>151</v>
      </c>
      <c r="B152" s="4">
        <f>HLOOKUP(A152,Student,2,FALSE)</f>
        <v>0</v>
      </c>
    </row>
    <row r="153" spans="1:2">
      <c r="A153" s="4">
        <v>152</v>
      </c>
      <c r="B153" s="4">
        <f>HLOOKUP(A153,Student,2,FALSE)</f>
        <v>0</v>
      </c>
    </row>
    <row r="154" spans="1:2">
      <c r="A154" s="4">
        <v>153</v>
      </c>
      <c r="B154" s="4">
        <f>HLOOKUP(A154,Student,2,FALSE)</f>
        <v>0</v>
      </c>
    </row>
    <row r="155" spans="1:2">
      <c r="A155" s="4">
        <v>154</v>
      </c>
      <c r="B155" s="4">
        <f>HLOOKUP(A155,Student,2,FALSE)</f>
        <v>0</v>
      </c>
    </row>
    <row r="156" spans="1:2">
      <c r="A156" s="4">
        <v>155</v>
      </c>
      <c r="B156" s="4">
        <f>HLOOKUP(A156,Student,2,FALSE)</f>
        <v>0</v>
      </c>
    </row>
    <row r="157" spans="1:2">
      <c r="A157" s="4">
        <v>156</v>
      </c>
      <c r="B157" s="4">
        <f>HLOOKUP(A157,Student,2,FALSE)</f>
        <v>0</v>
      </c>
    </row>
    <row r="158" spans="1:2">
      <c r="A158" s="4">
        <v>157</v>
      </c>
      <c r="B158" s="4">
        <f>HLOOKUP(A158,Student,2,FALSE)</f>
        <v>0</v>
      </c>
    </row>
    <row r="159" spans="1:2">
      <c r="A159" s="4">
        <v>158</v>
      </c>
      <c r="B159" s="4">
        <f>HLOOKUP(A159,Student,2,FALSE)</f>
        <v>0</v>
      </c>
    </row>
    <row r="160" spans="1:2">
      <c r="A160" s="4">
        <v>159</v>
      </c>
      <c r="B160" s="4">
        <f>HLOOKUP(A160,Student,2,FALSE)</f>
        <v>0</v>
      </c>
    </row>
    <row r="161" spans="1:2">
      <c r="A161" s="4">
        <v>160</v>
      </c>
      <c r="B161" s="4">
        <f>HLOOKUP(A161,Student,2,FALSE)</f>
        <v>0</v>
      </c>
    </row>
    <row r="162" spans="1:2">
      <c r="A162" s="4">
        <v>161</v>
      </c>
      <c r="B162" s="4">
        <f>HLOOKUP(A162,Student,2,FALSE)</f>
        <v>0</v>
      </c>
    </row>
    <row r="163" spans="1:2">
      <c r="A163" s="4">
        <v>162</v>
      </c>
      <c r="B163" s="4">
        <f>HLOOKUP(A163,Student,2,FALSE)</f>
        <v>0</v>
      </c>
    </row>
    <row r="164" spans="1:2">
      <c r="A164" s="4">
        <v>163</v>
      </c>
      <c r="B164" s="4">
        <f>HLOOKUP(A164,Student,2,FALSE)</f>
        <v>0</v>
      </c>
    </row>
    <row r="165" spans="1:2">
      <c r="A165" s="4">
        <v>164</v>
      </c>
      <c r="B165" s="4">
        <f>HLOOKUP(A165,Student,2,FALSE)</f>
        <v>0</v>
      </c>
    </row>
    <row r="166" spans="1:2">
      <c r="A166" s="4">
        <v>165</v>
      </c>
      <c r="B166" s="4">
        <f>HLOOKUP(A166,Student,2,FALSE)</f>
        <v>0</v>
      </c>
    </row>
    <row r="167" spans="1:2">
      <c r="A167" s="4">
        <v>166</v>
      </c>
      <c r="B167" s="4">
        <f>HLOOKUP(A167,Student,2,FALSE)</f>
        <v>0</v>
      </c>
    </row>
    <row r="168" spans="1:2">
      <c r="A168" s="4">
        <v>167</v>
      </c>
      <c r="B168" s="4">
        <f>HLOOKUP(A168,Student,2,FALSE)</f>
        <v>0</v>
      </c>
    </row>
    <row r="169" spans="1:2">
      <c r="A169" s="4">
        <v>168</v>
      </c>
      <c r="B169" s="4">
        <f>HLOOKUP(A169,Student,2,FALSE)</f>
        <v>0</v>
      </c>
    </row>
    <row r="170" spans="1:2">
      <c r="A170" s="4">
        <v>169</v>
      </c>
      <c r="B170" s="4">
        <f>HLOOKUP(A170,Student,2,FALSE)</f>
        <v>0</v>
      </c>
    </row>
    <row r="171" spans="1:2">
      <c r="A171" s="4">
        <v>170</v>
      </c>
      <c r="B171" s="4">
        <f>HLOOKUP(A171,Student,2,FALSE)</f>
        <v>0</v>
      </c>
    </row>
    <row r="172" spans="1:2">
      <c r="A172" s="4">
        <v>171</v>
      </c>
      <c r="B172" s="4">
        <f>HLOOKUP(A172,Student,2,FALSE)</f>
        <v>0</v>
      </c>
    </row>
    <row r="173" spans="1:2">
      <c r="A173" s="4">
        <v>172</v>
      </c>
      <c r="B173" s="4">
        <f>HLOOKUP(A173,Student,2,FALSE)</f>
        <v>0</v>
      </c>
    </row>
    <row r="174" spans="1:2">
      <c r="A174" s="4">
        <v>173</v>
      </c>
      <c r="B174" s="4">
        <f>HLOOKUP(A174,Student,2,FALSE)</f>
        <v>0</v>
      </c>
    </row>
    <row r="175" spans="1:2">
      <c r="A175" s="4">
        <v>174</v>
      </c>
      <c r="B175" s="4">
        <f>HLOOKUP(A175,Student,2,FALSE)</f>
        <v>0</v>
      </c>
    </row>
    <row r="176" spans="1:2">
      <c r="A176" s="4">
        <v>175</v>
      </c>
      <c r="B176" s="4">
        <f>HLOOKUP(A176,Student,2,FALSE)</f>
        <v>0</v>
      </c>
    </row>
    <row r="177" spans="1:2">
      <c r="A177" s="4">
        <v>176</v>
      </c>
      <c r="B177" s="4">
        <f>HLOOKUP(A177,Student,2,FALSE)</f>
        <v>0</v>
      </c>
    </row>
    <row r="178" spans="1:2">
      <c r="A178" s="4">
        <v>177</v>
      </c>
      <c r="B178" s="4">
        <f>HLOOKUP(A178,Student,2,FALSE)</f>
        <v>0</v>
      </c>
    </row>
    <row r="179" spans="1:2">
      <c r="A179" s="4">
        <v>178</v>
      </c>
      <c r="B179" s="4">
        <f>HLOOKUP(A179,Student,2,FALSE)</f>
        <v>0</v>
      </c>
    </row>
    <row r="180" spans="1:2">
      <c r="A180" s="4">
        <v>179</v>
      </c>
      <c r="B180" s="4">
        <f>HLOOKUP(A180,Student,2,FALSE)</f>
        <v>0</v>
      </c>
    </row>
    <row r="181" spans="1:2">
      <c r="A181" s="4">
        <v>180</v>
      </c>
      <c r="B181" s="4">
        <f>HLOOKUP(A181,Student,2,FALSE)</f>
        <v>0</v>
      </c>
    </row>
    <row r="182" spans="1:2">
      <c r="A182" s="4">
        <v>181</v>
      </c>
      <c r="B182" s="4">
        <f>HLOOKUP(A182,Student,2,FALSE)</f>
        <v>0</v>
      </c>
    </row>
    <row r="183" spans="1:2">
      <c r="A183" s="4">
        <v>182</v>
      </c>
      <c r="B183" s="4">
        <f>HLOOKUP(A183,Student,2,FALSE)</f>
        <v>0</v>
      </c>
    </row>
    <row r="184" spans="1:2">
      <c r="A184" s="4">
        <v>183</v>
      </c>
      <c r="B184" s="4">
        <f>HLOOKUP(A184,Student,2,FALSE)</f>
        <v>0</v>
      </c>
    </row>
    <row r="185" spans="1:2">
      <c r="A185" s="4">
        <v>184</v>
      </c>
      <c r="B185" s="4">
        <f>HLOOKUP(A185,Student,2,FALSE)</f>
        <v>0</v>
      </c>
    </row>
    <row r="186" spans="1:2">
      <c r="A186" s="4">
        <v>185</v>
      </c>
      <c r="B186" s="4">
        <f>HLOOKUP(A186,Student,2,FALSE)</f>
        <v>0</v>
      </c>
    </row>
    <row r="187" spans="1:2">
      <c r="A187" s="4">
        <v>186</v>
      </c>
      <c r="B187" s="4">
        <f>HLOOKUP(A187,Student,2,FALSE)</f>
        <v>0</v>
      </c>
    </row>
    <row r="188" spans="1:2">
      <c r="A188" s="4">
        <v>187</v>
      </c>
      <c r="B188" s="4">
        <f>HLOOKUP(A188,Student,2,FALSE)</f>
        <v>0</v>
      </c>
    </row>
    <row r="189" spans="1:2">
      <c r="A189" s="4">
        <v>188</v>
      </c>
      <c r="B189" s="4">
        <f>HLOOKUP(A189,Student,2,FALSE)</f>
        <v>0</v>
      </c>
    </row>
    <row r="190" spans="1:2">
      <c r="A190" s="4">
        <v>189</v>
      </c>
      <c r="B190" s="4">
        <f>HLOOKUP(A190,Student,2,FALSE)</f>
        <v>0</v>
      </c>
    </row>
    <row r="191" spans="1:2">
      <c r="A191" s="4">
        <v>190</v>
      </c>
      <c r="B191" s="4">
        <f>HLOOKUP(A191,Student,2,FALSE)</f>
        <v>0</v>
      </c>
    </row>
    <row r="192" spans="1:2">
      <c r="A192" s="4">
        <v>191</v>
      </c>
      <c r="B192" s="4">
        <f>HLOOKUP(A192,Student,2,FALSE)</f>
        <v>0</v>
      </c>
    </row>
    <row r="193" spans="1:2">
      <c r="A193" s="4">
        <v>192</v>
      </c>
      <c r="B193" s="4">
        <f>HLOOKUP(A193,Student,2,FALSE)</f>
        <v>0</v>
      </c>
    </row>
    <row r="194" spans="1:2">
      <c r="A194" s="4">
        <v>193</v>
      </c>
      <c r="B194" s="4">
        <f>HLOOKUP(A194,Student,2,FALSE)</f>
        <v>0</v>
      </c>
    </row>
    <row r="195" spans="1:2">
      <c r="A195" s="4">
        <v>194</v>
      </c>
      <c r="B195" s="4">
        <f>HLOOKUP(A195,Student,2,FALSE)</f>
        <v>0</v>
      </c>
    </row>
    <row r="196" spans="1:2">
      <c r="A196" s="4">
        <v>195</v>
      </c>
      <c r="B196" s="4">
        <f>HLOOKUP(A196,Student,2,FALSE)</f>
        <v>0</v>
      </c>
    </row>
    <row r="197" spans="1:2">
      <c r="A197" s="4">
        <v>196</v>
      </c>
      <c r="B197" s="4">
        <f>HLOOKUP(A197,Student,2,FALSE)</f>
        <v>0</v>
      </c>
    </row>
    <row r="198" spans="1:2">
      <c r="A198" s="4">
        <v>197</v>
      </c>
      <c r="B198" s="4">
        <f>HLOOKUP(A198,Student,2,FALSE)</f>
        <v>0</v>
      </c>
    </row>
    <row r="199" spans="1:2">
      <c r="A199" s="4">
        <v>198</v>
      </c>
      <c r="B199" s="4">
        <f>HLOOKUP(A199,Student,2,FALSE)</f>
        <v>0</v>
      </c>
    </row>
    <row r="200" spans="1:2">
      <c r="A200" s="4">
        <v>199</v>
      </c>
      <c r="B200" s="4">
        <f>HLOOKUP(A200,Student,2,FALSE)</f>
        <v>0</v>
      </c>
    </row>
    <row r="201" spans="1:2">
      <c r="A201" s="4">
        <v>200</v>
      </c>
      <c r="B201" s="4">
        <f>HLOOKUP(A201,Student,2,FALSE)</f>
        <v>0</v>
      </c>
    </row>
    <row r="202" spans="1:2">
      <c r="A202" s="4">
        <v>201</v>
      </c>
      <c r="B202" s="4">
        <f>HLOOKUP(A202,Student,2,FALSE)</f>
        <v>0</v>
      </c>
    </row>
    <row r="203" spans="1:2">
      <c r="A203" s="4">
        <v>202</v>
      </c>
      <c r="B203" s="4">
        <f>HLOOKUP(A203,Student,2,FALSE)</f>
        <v>0</v>
      </c>
    </row>
    <row r="204" spans="1:2">
      <c r="A204" s="4">
        <v>203</v>
      </c>
      <c r="B204" s="4">
        <f>HLOOKUP(A204,Student,2,FALSE)</f>
        <v>0</v>
      </c>
    </row>
    <row r="205" spans="1:2">
      <c r="A205" s="4">
        <v>204</v>
      </c>
      <c r="B205" s="4">
        <f>HLOOKUP(A205,Student,2,FALSE)</f>
        <v>0</v>
      </c>
    </row>
    <row r="206" spans="1:2">
      <c r="A206" s="4">
        <v>205</v>
      </c>
      <c r="B206" s="4">
        <f>HLOOKUP(A206,Student,2,FALSE)</f>
        <v>0</v>
      </c>
    </row>
    <row r="207" spans="1:2">
      <c r="A207" s="4">
        <v>206</v>
      </c>
      <c r="B207" s="4">
        <f>HLOOKUP(A207,Student,2,FALSE)</f>
        <v>0</v>
      </c>
    </row>
    <row r="208" spans="1:2">
      <c r="A208" s="4">
        <v>207</v>
      </c>
      <c r="B208" s="4">
        <f>HLOOKUP(A208,Student,2,FALSE)</f>
        <v>0</v>
      </c>
    </row>
    <row r="209" spans="1:2">
      <c r="A209" s="4">
        <v>208</v>
      </c>
      <c r="B209" s="4">
        <f>HLOOKUP(A209,Student,2,FALSE)</f>
        <v>0</v>
      </c>
    </row>
    <row r="210" spans="1:2">
      <c r="A210" s="4">
        <v>209</v>
      </c>
      <c r="B210" s="4">
        <f>HLOOKUP(A210,Student,2,FALSE)</f>
        <v>0</v>
      </c>
    </row>
    <row r="211" spans="1:2">
      <c r="A211" s="4">
        <v>210</v>
      </c>
      <c r="B211" s="4">
        <f>HLOOKUP(A211,Student,2,FALSE)</f>
        <v>0</v>
      </c>
    </row>
    <row r="212" spans="1:2">
      <c r="A212" s="4">
        <v>211</v>
      </c>
      <c r="B212" s="4">
        <f>HLOOKUP(A212,Student,2,FALSE)</f>
        <v>0</v>
      </c>
    </row>
    <row r="213" spans="1:2">
      <c r="A213" s="4">
        <v>212</v>
      </c>
      <c r="B213" s="4">
        <f>HLOOKUP(A213,Student,2,FALSE)</f>
        <v>0</v>
      </c>
    </row>
    <row r="214" spans="1:2">
      <c r="A214" s="4">
        <v>213</v>
      </c>
      <c r="B214" s="4">
        <f>HLOOKUP(A214,Student,2,FALSE)</f>
        <v>0</v>
      </c>
    </row>
    <row r="215" spans="1:2">
      <c r="A215" s="4">
        <v>214</v>
      </c>
      <c r="B215" s="4">
        <f>HLOOKUP(A215,Student,2,FALSE)</f>
        <v>0</v>
      </c>
    </row>
    <row r="216" spans="1:2">
      <c r="A216" s="4">
        <v>215</v>
      </c>
      <c r="B216" s="4">
        <f>HLOOKUP(A216,Student,2,FALSE)</f>
        <v>0</v>
      </c>
    </row>
    <row r="217" spans="1:2">
      <c r="A217" s="4">
        <v>216</v>
      </c>
      <c r="B217" s="4">
        <f>HLOOKUP(A217,Student,2,FALSE)</f>
        <v>0</v>
      </c>
    </row>
    <row r="218" spans="1:2">
      <c r="A218" s="4">
        <v>217</v>
      </c>
      <c r="B218" s="4">
        <f>HLOOKUP(A218,Student,2,FALSE)</f>
        <v>0</v>
      </c>
    </row>
    <row r="219" spans="1:2">
      <c r="A219" s="4">
        <v>218</v>
      </c>
      <c r="B219" s="4">
        <f>HLOOKUP(A219,Student,2,FALSE)</f>
        <v>0</v>
      </c>
    </row>
    <row r="220" spans="1:2">
      <c r="A220" s="4">
        <v>219</v>
      </c>
      <c r="B220" s="4">
        <f>HLOOKUP(A220,Student,2,FALSE)</f>
        <v>0</v>
      </c>
    </row>
    <row r="221" spans="1:2">
      <c r="A221" s="4">
        <v>220</v>
      </c>
      <c r="B221" s="4">
        <f>HLOOKUP(A221,Student,2,FALSE)</f>
        <v>0</v>
      </c>
    </row>
    <row r="222" spans="1:2">
      <c r="A222" s="4">
        <v>221</v>
      </c>
      <c r="B222" s="4">
        <f>HLOOKUP(A222,Student,2,FALSE)</f>
        <v>0</v>
      </c>
    </row>
    <row r="223" spans="1:2">
      <c r="A223" s="4">
        <v>222</v>
      </c>
      <c r="B223" s="4">
        <f>HLOOKUP(A223,Student,2,FALSE)</f>
        <v>0</v>
      </c>
    </row>
    <row r="224" spans="1:2">
      <c r="A224" s="4">
        <v>223</v>
      </c>
      <c r="B224" s="4">
        <f>HLOOKUP(A224,Student,2,FALSE)</f>
        <v>0</v>
      </c>
    </row>
    <row r="225" spans="1:2">
      <c r="A225" s="4">
        <v>224</v>
      </c>
      <c r="B225" s="4">
        <f>HLOOKUP(A225,Student,2,FALSE)</f>
        <v>0</v>
      </c>
    </row>
    <row r="226" spans="1:2">
      <c r="A226" s="4">
        <v>225</v>
      </c>
      <c r="B226" s="4">
        <f>HLOOKUP(A226,Student,2,FALSE)</f>
        <v>0</v>
      </c>
    </row>
    <row r="227" spans="1:2">
      <c r="A227" s="4">
        <v>226</v>
      </c>
      <c r="B227" s="4">
        <f>HLOOKUP(A227,Student,2,FALSE)</f>
        <v>0</v>
      </c>
    </row>
    <row r="228" spans="1:2">
      <c r="A228" s="4">
        <v>227</v>
      </c>
      <c r="B228" s="4">
        <f>HLOOKUP(A228,Student,2,FALSE)</f>
        <v>0</v>
      </c>
    </row>
    <row r="229" spans="1:2">
      <c r="A229" s="4">
        <v>228</v>
      </c>
      <c r="B229" s="4">
        <f>HLOOKUP(A229,Student,2,FALSE)</f>
        <v>0</v>
      </c>
    </row>
    <row r="230" spans="1:2">
      <c r="A230" s="4">
        <v>229</v>
      </c>
      <c r="B230" s="4">
        <f>HLOOKUP(A230,Student,2,FALSE)</f>
        <v>0</v>
      </c>
    </row>
    <row r="231" spans="1:2">
      <c r="A231" s="4">
        <v>230</v>
      </c>
      <c r="B231" s="4">
        <f>HLOOKUP(A231,Student,2,FALSE)</f>
        <v>0</v>
      </c>
    </row>
    <row r="232" spans="1:2">
      <c r="A232" s="4">
        <v>231</v>
      </c>
      <c r="B232" s="4">
        <f>HLOOKUP(A232,Student,2,FALSE)</f>
        <v>0</v>
      </c>
    </row>
    <row r="233" spans="1:2">
      <c r="A233" s="4">
        <v>232</v>
      </c>
      <c r="B233" s="4">
        <f>HLOOKUP(A233,Student,2,FALSE)</f>
        <v>0</v>
      </c>
    </row>
    <row r="234" spans="1:2">
      <c r="A234" s="4">
        <v>233</v>
      </c>
      <c r="B234" s="4">
        <f>HLOOKUP(A234,Student,2,FALSE)</f>
        <v>0</v>
      </c>
    </row>
    <row r="235" spans="1:2">
      <c r="A235" s="4">
        <v>234</v>
      </c>
      <c r="B235" s="4">
        <f>HLOOKUP(A235,Student,2,FALSE)</f>
        <v>0</v>
      </c>
    </row>
    <row r="236" spans="1:2">
      <c r="A236" s="4">
        <v>235</v>
      </c>
      <c r="B236" s="4">
        <f>HLOOKUP(A236,Student,2,FALSE)</f>
        <v>0</v>
      </c>
    </row>
    <row r="237" spans="1:2">
      <c r="A237" s="4">
        <v>236</v>
      </c>
      <c r="B237" s="4">
        <f>HLOOKUP(A237,Student,2,FALSE)</f>
        <v>0</v>
      </c>
    </row>
    <row r="238" spans="1:2">
      <c r="A238" s="4">
        <v>237</v>
      </c>
      <c r="B238" s="4">
        <f>HLOOKUP(A238,Student,2,FALSE)</f>
        <v>0</v>
      </c>
    </row>
    <row r="239" spans="1:2">
      <c r="A239" s="4">
        <v>238</v>
      </c>
      <c r="B239" s="4">
        <f>HLOOKUP(A239,Student,2,FALSE)</f>
        <v>0</v>
      </c>
    </row>
    <row r="240" spans="1:2">
      <c r="A240" s="4">
        <v>239</v>
      </c>
      <c r="B240" s="4">
        <f>HLOOKUP(A240,Student,2,FALSE)</f>
        <v>0</v>
      </c>
    </row>
    <row r="241" spans="1:2">
      <c r="A241" s="4">
        <v>240</v>
      </c>
      <c r="B241" s="4">
        <f>HLOOKUP(A241,Student,2,FALSE)</f>
        <v>0</v>
      </c>
    </row>
    <row r="242" spans="1:2">
      <c r="A242" s="4">
        <v>241</v>
      </c>
      <c r="B242" s="4">
        <f>HLOOKUP(A242,Student,2,FALSE)</f>
        <v>0</v>
      </c>
    </row>
    <row r="243" spans="1:2">
      <c r="A243" s="4">
        <v>242</v>
      </c>
      <c r="B243" s="4">
        <f>HLOOKUP(A243,Student,2,FALSE)</f>
        <v>0</v>
      </c>
    </row>
    <row r="244" spans="1:2">
      <c r="A244" s="4">
        <v>243</v>
      </c>
      <c r="B244" s="4">
        <f>HLOOKUP(A244,Student,2,FALSE)</f>
        <v>0</v>
      </c>
    </row>
    <row r="245" spans="1:2">
      <c r="A245" s="4">
        <v>244</v>
      </c>
      <c r="B245" s="4">
        <f>HLOOKUP(A245,Student,2,FALSE)</f>
        <v>0</v>
      </c>
    </row>
    <row r="246" spans="1:2">
      <c r="A246" s="4">
        <v>245</v>
      </c>
      <c r="B246" s="4">
        <f>HLOOKUP(A246,Student,2,FALSE)</f>
        <v>0</v>
      </c>
    </row>
    <row r="247" spans="1:2">
      <c r="A247" s="4">
        <v>246</v>
      </c>
      <c r="B247" s="4">
        <f>HLOOKUP(A247,Student,2,FALSE)</f>
        <v>0</v>
      </c>
    </row>
    <row r="248" spans="1:2">
      <c r="A248" s="4">
        <v>247</v>
      </c>
      <c r="B248" s="4">
        <f>HLOOKUP(A248,Student,2,FALSE)</f>
        <v>0</v>
      </c>
    </row>
    <row r="249" spans="1:2">
      <c r="A249" s="4">
        <v>248</v>
      </c>
      <c r="B249" s="4">
        <f>HLOOKUP(A249,Student,2,FALSE)</f>
        <v>0</v>
      </c>
    </row>
    <row r="250" spans="1:2">
      <c r="A250" s="4">
        <v>249</v>
      </c>
      <c r="B250" s="4">
        <f>HLOOKUP(A250,Student,2,FALSE)</f>
        <v>0</v>
      </c>
    </row>
    <row r="251" spans="1:2">
      <c r="A251" s="4">
        <v>250</v>
      </c>
      <c r="B251" s="4">
        <f>HLOOKUP(A251,Student,2,FALSE)</f>
        <v>0</v>
      </c>
    </row>
    <row r="252" spans="1:2">
      <c r="A252" s="4">
        <v>251</v>
      </c>
      <c r="B252" s="4">
        <f>HLOOKUP(A252,Student,2,FALSE)</f>
        <v>0</v>
      </c>
    </row>
    <row r="253" spans="1:2">
      <c r="A253" s="4">
        <v>252</v>
      </c>
      <c r="B253" s="4">
        <f>HLOOKUP(A253,Student,2,FALSE)</f>
        <v>0</v>
      </c>
    </row>
    <row r="254" spans="1:2">
      <c r="A254" s="4">
        <v>253</v>
      </c>
      <c r="B254" s="4">
        <f>HLOOKUP(A254,Student,2,FALSE)</f>
        <v>0</v>
      </c>
    </row>
    <row r="255" spans="1:2">
      <c r="A255" s="4">
        <v>254</v>
      </c>
      <c r="B255" s="4">
        <f>HLOOKUP(A255,Student,2,FALSE)</f>
        <v>0</v>
      </c>
    </row>
    <row r="256" spans="1:2">
      <c r="A256" s="4">
        <v>255</v>
      </c>
      <c r="B256" s="4">
        <f>HLOOKUP(A256,Student,2,FALSE)</f>
        <v>0</v>
      </c>
    </row>
    <row r="257" spans="1:2">
      <c r="A257" s="4">
        <v>256</v>
      </c>
      <c r="B257" s="4">
        <f>HLOOKUP(A257,Student,2,FALSE)</f>
        <v>0</v>
      </c>
    </row>
    <row r="258" spans="1:2">
      <c r="A258" s="4">
        <v>257</v>
      </c>
      <c r="B258" s="4">
        <f>HLOOKUP(A258,Student,2,FALSE)</f>
        <v>0</v>
      </c>
    </row>
    <row r="259" spans="1:2">
      <c r="A259" s="4">
        <v>258</v>
      </c>
      <c r="B259" s="4">
        <f>HLOOKUP(A259,Student,2,FALSE)</f>
        <v>0</v>
      </c>
    </row>
    <row r="260" spans="1:2">
      <c r="A260" s="4">
        <v>259</v>
      </c>
      <c r="B260" s="4">
        <f>HLOOKUP(A260,Student,2,FALSE)</f>
        <v>0</v>
      </c>
    </row>
    <row r="261" spans="1:2">
      <c r="A261" s="4">
        <v>260</v>
      </c>
      <c r="B261" s="4">
        <f>HLOOKUP(A261,Student,2,FALSE)</f>
        <v>0</v>
      </c>
    </row>
    <row r="262" spans="1:2">
      <c r="A262" s="4">
        <v>261</v>
      </c>
      <c r="B262" s="4">
        <f>HLOOKUP(A262,Student,2,FALSE)</f>
        <v>0</v>
      </c>
    </row>
    <row r="263" spans="1:2">
      <c r="A263" s="4">
        <v>262</v>
      </c>
      <c r="B263" s="4">
        <f>HLOOKUP(A263,Student,2,FALSE)</f>
        <v>0</v>
      </c>
    </row>
    <row r="264" spans="1:2">
      <c r="A264" s="4">
        <v>263</v>
      </c>
      <c r="B264" s="4">
        <f>HLOOKUP(A264,Student,2,FALSE)</f>
        <v>0</v>
      </c>
    </row>
    <row r="265" spans="1:2">
      <c r="A265" s="4">
        <v>264</v>
      </c>
      <c r="B265" s="4">
        <f>HLOOKUP(A265,Student,2,FALSE)</f>
        <v>0</v>
      </c>
    </row>
    <row r="266" spans="1:2">
      <c r="A266" s="4">
        <v>265</v>
      </c>
      <c r="B266" s="4">
        <f>HLOOKUP(A266,Student,2,FALSE)</f>
        <v>0</v>
      </c>
    </row>
    <row r="267" spans="1:2">
      <c r="A267" s="4">
        <v>266</v>
      </c>
      <c r="B267" s="4">
        <f>HLOOKUP(A267,Student,2,FALSE)</f>
        <v>0</v>
      </c>
    </row>
    <row r="268" spans="1:2">
      <c r="A268" s="4">
        <v>267</v>
      </c>
      <c r="B268" s="4">
        <f>HLOOKUP(A268,Student,2,FALSE)</f>
        <v>0</v>
      </c>
    </row>
    <row r="269" spans="1:2">
      <c r="A269" s="4">
        <v>268</v>
      </c>
      <c r="B269" s="4">
        <f>HLOOKUP(A269,Student,2,FALSE)</f>
        <v>0</v>
      </c>
    </row>
    <row r="270" spans="1:2">
      <c r="A270" s="4">
        <v>269</v>
      </c>
      <c r="B270" s="4">
        <f>HLOOKUP(A270,Student,2,FALSE)</f>
        <v>0</v>
      </c>
    </row>
    <row r="271" spans="1:2">
      <c r="A271" s="4">
        <v>270</v>
      </c>
      <c r="B271" s="4">
        <f>HLOOKUP(A271,Student,2,FALSE)</f>
        <v>0</v>
      </c>
    </row>
    <row r="272" spans="1:2">
      <c r="A272" s="4">
        <v>271</v>
      </c>
      <c r="B272" s="4">
        <f>HLOOKUP(A272,Student,2,FALSE)</f>
        <v>0</v>
      </c>
    </row>
    <row r="273" spans="1:2">
      <c r="A273" s="4">
        <v>272</v>
      </c>
      <c r="B273" s="4">
        <f>HLOOKUP(A273,Student,2,FALSE)</f>
        <v>0</v>
      </c>
    </row>
    <row r="274" spans="1:2">
      <c r="A274" s="4">
        <v>273</v>
      </c>
      <c r="B274" s="4">
        <f>HLOOKUP(A274,Student,2,FALSE)</f>
        <v>0</v>
      </c>
    </row>
    <row r="275" spans="1:2">
      <c r="A275" s="4">
        <v>274</v>
      </c>
      <c r="B275" s="4">
        <f>HLOOKUP(A275,Student,2,FALSE)</f>
        <v>0</v>
      </c>
    </row>
    <row r="276" spans="1:2">
      <c r="A276" s="4">
        <v>275</v>
      </c>
      <c r="B276" s="4">
        <f>HLOOKUP(A276,Student,2,FALSE)</f>
        <v>0</v>
      </c>
    </row>
    <row r="277" spans="1:2">
      <c r="A277" s="4">
        <v>276</v>
      </c>
      <c r="B277" s="4">
        <f>HLOOKUP(A277,Student,2,FALSE)</f>
        <v>0</v>
      </c>
    </row>
    <row r="278" spans="1:2">
      <c r="A278" s="4">
        <v>277</v>
      </c>
      <c r="B278" s="4">
        <f>HLOOKUP(A278,Student,2,FALSE)</f>
        <v>0</v>
      </c>
    </row>
    <row r="279" spans="1:2">
      <c r="A279" s="4">
        <v>278</v>
      </c>
      <c r="B279" s="4">
        <f>HLOOKUP(A279,Student,2,FALSE)</f>
        <v>0</v>
      </c>
    </row>
    <row r="280" spans="1:2">
      <c r="A280" s="4">
        <v>279</v>
      </c>
      <c r="B280" s="4">
        <f>HLOOKUP(A280,Student,2,FALSE)</f>
        <v>0</v>
      </c>
    </row>
    <row r="281" spans="1:2">
      <c r="A281" s="4">
        <v>280</v>
      </c>
      <c r="B281" s="4">
        <f>HLOOKUP(A281,Student,2,FALSE)</f>
        <v>0</v>
      </c>
    </row>
    <row r="282" spans="1:2">
      <c r="A282" s="4">
        <v>281</v>
      </c>
      <c r="B282" s="4">
        <f>HLOOKUP(A282,Student,2,FALSE)</f>
        <v>0</v>
      </c>
    </row>
    <row r="283" spans="1:2">
      <c r="A283" s="4">
        <v>282</v>
      </c>
      <c r="B283" s="4">
        <f>HLOOKUP(A283,Student,2,FALSE)</f>
        <v>0</v>
      </c>
    </row>
    <row r="284" spans="1:2">
      <c r="A284" s="4">
        <v>283</v>
      </c>
      <c r="B284" s="4">
        <f>HLOOKUP(A284,Student,2,FALSE)</f>
        <v>0</v>
      </c>
    </row>
    <row r="285" spans="1:2">
      <c r="A285" s="4">
        <v>284</v>
      </c>
      <c r="B285" s="4">
        <f>HLOOKUP(A285,Student,2,FALSE)</f>
        <v>0</v>
      </c>
    </row>
    <row r="286" spans="1:2">
      <c r="A286" s="4">
        <v>285</v>
      </c>
      <c r="B286" s="4">
        <f>HLOOKUP(A286,Student,2,FALSE)</f>
        <v>0</v>
      </c>
    </row>
    <row r="287" spans="1:2">
      <c r="A287" s="4">
        <v>286</v>
      </c>
      <c r="B287" s="4">
        <f>HLOOKUP(A287,Student,2,FALSE)</f>
        <v>0</v>
      </c>
    </row>
    <row r="288" spans="1:2">
      <c r="A288" s="4">
        <v>287</v>
      </c>
      <c r="B288" s="4">
        <f>HLOOKUP(A288,Student,2,FALSE)</f>
        <v>0</v>
      </c>
    </row>
    <row r="289" spans="1:2">
      <c r="A289" s="4">
        <v>288</v>
      </c>
      <c r="B289" s="4">
        <f>HLOOKUP(A289,Student,2,FALSE)</f>
        <v>0</v>
      </c>
    </row>
    <row r="290" spans="1:2">
      <c r="A290" s="4">
        <v>289</v>
      </c>
      <c r="B290" s="4">
        <f>HLOOKUP(A290,Student,2,FALSE)</f>
        <v>0</v>
      </c>
    </row>
    <row r="291" spans="1:2">
      <c r="A291" s="4">
        <v>290</v>
      </c>
      <c r="B291" s="4">
        <f>HLOOKUP(A291,Student,2,FALSE)</f>
        <v>0</v>
      </c>
    </row>
    <row r="292" spans="1:2">
      <c r="A292" s="4">
        <v>291</v>
      </c>
      <c r="B292" s="4">
        <f>HLOOKUP(A292,Student,2,FALSE)</f>
        <v>0</v>
      </c>
    </row>
    <row r="293" spans="1:2">
      <c r="A293" s="4">
        <v>292</v>
      </c>
      <c r="B293" s="4">
        <f>HLOOKUP(A293,Student,2,FALSE)</f>
        <v>0</v>
      </c>
    </row>
    <row r="294" spans="1:2">
      <c r="A294" s="4">
        <v>293</v>
      </c>
      <c r="B294" s="4">
        <f>HLOOKUP(A294,Student,2,FALSE)</f>
        <v>0</v>
      </c>
    </row>
    <row r="295" spans="1:2">
      <c r="A295" s="4">
        <v>294</v>
      </c>
      <c r="B295" s="4">
        <f>HLOOKUP(A295,Student,2,FALSE)</f>
        <v>0</v>
      </c>
    </row>
    <row r="296" spans="1:2">
      <c r="A296" s="4">
        <v>295</v>
      </c>
      <c r="B296" s="4">
        <f>HLOOKUP(A296,Student,2,FALSE)</f>
        <v>0</v>
      </c>
    </row>
    <row r="297" spans="1:2">
      <c r="A297" s="4">
        <v>296</v>
      </c>
      <c r="B297" s="4">
        <f>HLOOKUP(A297,Student,2,FALSE)</f>
        <v>0</v>
      </c>
    </row>
    <row r="298" spans="1:2">
      <c r="A298" s="4">
        <v>297</v>
      </c>
      <c r="B298" s="4">
        <f>HLOOKUP(A298,Student,2,FALSE)</f>
        <v>0</v>
      </c>
    </row>
    <row r="299" spans="1:2">
      <c r="A299" s="4">
        <v>298</v>
      </c>
      <c r="B299" s="4">
        <f>HLOOKUP(A299,Student,2,FALSE)</f>
        <v>0</v>
      </c>
    </row>
    <row r="300" spans="1:2">
      <c r="A300" s="4">
        <v>299</v>
      </c>
      <c r="B300" s="4">
        <f>HLOOKUP(A300,Student,2,FALSE)</f>
        <v>0</v>
      </c>
    </row>
    <row r="301" spans="1:2">
      <c r="A301" s="4">
        <v>300</v>
      </c>
      <c r="B301" s="4">
        <f>HLOOKUP(A301,Student,2,FALSE)</f>
        <v>0</v>
      </c>
    </row>
    <row r="302" spans="1:2">
      <c r="A302" s="4">
        <v>301</v>
      </c>
      <c r="B302" s="4">
        <f>HLOOKUP(A302,Student,2,FALSE)</f>
        <v>0</v>
      </c>
    </row>
    <row r="303" spans="1:2">
      <c r="A303" s="4">
        <v>302</v>
      </c>
      <c r="B303" s="4">
        <f>HLOOKUP(A303,Student,2,FALSE)</f>
        <v>0</v>
      </c>
    </row>
    <row r="304" spans="1:2">
      <c r="A304" s="4">
        <v>303</v>
      </c>
      <c r="B304" s="4">
        <f>HLOOKUP(A304,Student,2,FALSE)</f>
        <v>0</v>
      </c>
    </row>
    <row r="305" spans="1:2">
      <c r="A305" s="4">
        <v>304</v>
      </c>
      <c r="B305" s="4">
        <f>HLOOKUP(A305,Student,2,FALSE)</f>
        <v>0</v>
      </c>
    </row>
    <row r="306" spans="1:2">
      <c r="A306" s="4">
        <v>305</v>
      </c>
      <c r="B306" s="4">
        <f>HLOOKUP(A306,Student,2,FALSE)</f>
        <v>0</v>
      </c>
    </row>
    <row r="307" spans="1:2">
      <c r="A307" s="4">
        <v>306</v>
      </c>
      <c r="B307" s="4">
        <f>HLOOKUP(A307,Student,2,FALSE)</f>
        <v>0</v>
      </c>
    </row>
    <row r="308" spans="1:2">
      <c r="A308" s="4">
        <v>307</v>
      </c>
      <c r="B308" s="4">
        <f>HLOOKUP(A308,Student,2,FALSE)</f>
        <v>0</v>
      </c>
    </row>
    <row r="309" spans="1:2">
      <c r="A309" s="4">
        <v>308</v>
      </c>
      <c r="B309" s="4">
        <f>HLOOKUP(A309,Student,2,FALSE)</f>
        <v>0</v>
      </c>
    </row>
    <row r="310" spans="1:2">
      <c r="A310" s="4">
        <v>309</v>
      </c>
      <c r="B310" s="4">
        <f>HLOOKUP(A310,Student,2,FALSE)</f>
        <v>0</v>
      </c>
    </row>
    <row r="311" spans="1:2">
      <c r="A311" s="4">
        <v>310</v>
      </c>
      <c r="B311" s="4">
        <f>HLOOKUP(A311,Student,2,FALSE)</f>
        <v>0</v>
      </c>
    </row>
    <row r="312" spans="1:2">
      <c r="A312" s="4">
        <v>311</v>
      </c>
      <c r="B312" s="4">
        <f>HLOOKUP(A312,Student,2,FALSE)</f>
        <v>0</v>
      </c>
    </row>
    <row r="313" spans="1:2">
      <c r="A313" s="4">
        <v>312</v>
      </c>
      <c r="B313" s="4">
        <f>HLOOKUP(A313,Student,2,FALSE)</f>
        <v>0</v>
      </c>
    </row>
    <row r="314" spans="1:2">
      <c r="A314" s="4">
        <v>313</v>
      </c>
      <c r="B314" s="4">
        <f>HLOOKUP(A314,Student,2,FALSE)</f>
        <v>0</v>
      </c>
    </row>
    <row r="315" spans="1:2">
      <c r="A315" s="4">
        <v>314</v>
      </c>
      <c r="B315" s="4">
        <f>HLOOKUP(A315,Student,2,FALSE)</f>
        <v>0</v>
      </c>
    </row>
    <row r="316" spans="1:2">
      <c r="A316" s="4">
        <v>315</v>
      </c>
      <c r="B316" s="4">
        <f>HLOOKUP(A316,Student,2,FALSE)</f>
        <v>0</v>
      </c>
    </row>
    <row r="317" spans="1:2">
      <c r="A317" s="4">
        <v>316</v>
      </c>
      <c r="B317" s="4">
        <f>HLOOKUP(A317,Student,2,FALSE)</f>
        <v>0</v>
      </c>
    </row>
    <row r="318" spans="1:2">
      <c r="A318" s="4">
        <v>317</v>
      </c>
      <c r="B318" s="4">
        <f>HLOOKUP(A318,Student,2,FALSE)</f>
        <v>0</v>
      </c>
    </row>
    <row r="319" spans="1:2">
      <c r="A319" s="4">
        <v>318</v>
      </c>
      <c r="B319" s="4">
        <f>HLOOKUP(A319,Student,2,FALSE)</f>
        <v>0</v>
      </c>
    </row>
    <row r="320" spans="1:2">
      <c r="A320" s="4">
        <v>319</v>
      </c>
      <c r="B320" s="4">
        <f>HLOOKUP(A320,Student,2,FALSE)</f>
        <v>0</v>
      </c>
    </row>
    <row r="321" spans="1:2">
      <c r="A321" s="4">
        <v>320</v>
      </c>
      <c r="B321" s="4">
        <f>HLOOKUP(A321,Student,2,FALSE)</f>
        <v>0</v>
      </c>
    </row>
    <row r="322" spans="1:2">
      <c r="A322" s="4">
        <v>321</v>
      </c>
      <c r="B322" s="4">
        <f>HLOOKUP(A322,Student,2,FALSE)</f>
        <v>0</v>
      </c>
    </row>
    <row r="323" spans="1:2">
      <c r="A323" s="4">
        <v>322</v>
      </c>
      <c r="B323" s="4">
        <f>HLOOKUP(A323,Student,2,FALSE)</f>
        <v>0</v>
      </c>
    </row>
    <row r="324" spans="1:2">
      <c r="A324" s="4">
        <v>323</v>
      </c>
      <c r="B324" s="4">
        <f>HLOOKUP(A324,Student,2,FALSE)</f>
        <v>0</v>
      </c>
    </row>
    <row r="325" spans="1:2">
      <c r="A325" s="4">
        <v>324</v>
      </c>
      <c r="B325" s="4">
        <f>HLOOKUP(A325,Student,2,FALSE)</f>
        <v>0</v>
      </c>
    </row>
    <row r="326" spans="1:2">
      <c r="A326" s="4">
        <v>325</v>
      </c>
      <c r="B326" s="4">
        <f>HLOOKUP(A326,Student,2,FALSE)</f>
        <v>0</v>
      </c>
    </row>
    <row r="327" spans="1:2">
      <c r="A327" s="4">
        <v>326</v>
      </c>
      <c r="B327" s="4">
        <f>HLOOKUP(A327,Student,2,FALSE)</f>
        <v>0</v>
      </c>
    </row>
    <row r="328" spans="1:2">
      <c r="A328" s="4">
        <v>327</v>
      </c>
      <c r="B328" s="4">
        <f>HLOOKUP(A328,Student,2,FALSE)</f>
        <v>0</v>
      </c>
    </row>
    <row r="329" spans="1:2">
      <c r="A329" s="4">
        <v>328</v>
      </c>
      <c r="B329" s="4">
        <f>HLOOKUP(A329,Student,2,FALSE)</f>
        <v>0</v>
      </c>
    </row>
    <row r="330" spans="1:2">
      <c r="A330" s="4">
        <v>329</v>
      </c>
      <c r="B330" s="4">
        <f>HLOOKUP(A330,Student,2,FALSE)</f>
        <v>0</v>
      </c>
    </row>
    <row r="331" spans="1:2">
      <c r="A331" s="4">
        <v>330</v>
      </c>
      <c r="B331" s="4">
        <f>HLOOKUP(A331,Student,2,FALSE)</f>
        <v>0</v>
      </c>
    </row>
    <row r="332" spans="1:2">
      <c r="A332" s="4">
        <v>331</v>
      </c>
      <c r="B332" s="4">
        <f>HLOOKUP(A332,Student,2,FALSE)</f>
        <v>0</v>
      </c>
    </row>
    <row r="333" spans="1:2">
      <c r="A333" s="4">
        <v>332</v>
      </c>
      <c r="B333" s="4">
        <f>HLOOKUP(A333,Student,2,FALSE)</f>
        <v>0</v>
      </c>
    </row>
    <row r="334" spans="1:2">
      <c r="A334" s="4">
        <v>333</v>
      </c>
      <c r="B334" s="4">
        <f>HLOOKUP(A334,Student,2,FALSE)</f>
        <v>0</v>
      </c>
    </row>
    <row r="335" spans="1:2">
      <c r="A335" s="4">
        <v>334</v>
      </c>
      <c r="B335" s="4">
        <f>HLOOKUP(A335,Student,2,FALSE)</f>
        <v>0</v>
      </c>
    </row>
    <row r="336" spans="1:2">
      <c r="A336" s="4">
        <v>335</v>
      </c>
      <c r="B336" s="4">
        <f>HLOOKUP(A336,Student,2,FALSE)</f>
        <v>0</v>
      </c>
    </row>
    <row r="337" spans="1:2">
      <c r="A337" s="4">
        <v>336</v>
      </c>
      <c r="B337" s="4">
        <f>HLOOKUP(A337,Student,2,FALSE)</f>
        <v>0</v>
      </c>
    </row>
    <row r="338" spans="1:2">
      <c r="A338" s="4">
        <v>337</v>
      </c>
      <c r="B338" s="4">
        <f>HLOOKUP(A338,Student,2,FALSE)</f>
        <v>0</v>
      </c>
    </row>
    <row r="339" spans="1:2">
      <c r="A339" s="4">
        <v>338</v>
      </c>
      <c r="B339" s="4">
        <f>HLOOKUP(A339,Student,2,FALSE)</f>
        <v>0</v>
      </c>
    </row>
    <row r="340" spans="1:2">
      <c r="A340" s="4">
        <v>339</v>
      </c>
      <c r="B340" s="4">
        <f>HLOOKUP(A340,Student,2,FALSE)</f>
        <v>0</v>
      </c>
    </row>
    <row r="341" spans="1:2">
      <c r="A341" s="4">
        <v>340</v>
      </c>
      <c r="B341" s="4">
        <f>HLOOKUP(A341,Student,2,FALSE)</f>
        <v>0</v>
      </c>
    </row>
    <row r="342" spans="1:2">
      <c r="A342" s="4">
        <v>341</v>
      </c>
      <c r="B342" s="4">
        <f>HLOOKUP(A342,Student,2,FALSE)</f>
        <v>0</v>
      </c>
    </row>
    <row r="343" spans="1:2">
      <c r="A343" s="4">
        <v>342</v>
      </c>
      <c r="B343" s="4">
        <f>HLOOKUP(A343,Student,2,FALSE)</f>
        <v>0</v>
      </c>
    </row>
    <row r="344" spans="1:2">
      <c r="A344" s="4">
        <v>343</v>
      </c>
      <c r="B344" s="4">
        <f>HLOOKUP(A344,Student,2,FALSE)</f>
        <v>0</v>
      </c>
    </row>
    <row r="345" spans="1:2">
      <c r="A345" s="4">
        <v>344</v>
      </c>
      <c r="B345" s="4">
        <f>HLOOKUP(A345,Student,2,FALSE)</f>
        <v>0</v>
      </c>
    </row>
    <row r="346" spans="1:2">
      <c r="A346" s="4">
        <v>345</v>
      </c>
      <c r="B346" s="4">
        <f>HLOOKUP(A346,Student,2,FALSE)</f>
        <v>0</v>
      </c>
    </row>
    <row r="347" spans="1:2">
      <c r="A347" s="4">
        <v>346</v>
      </c>
      <c r="B347" s="4">
        <f>HLOOKUP(A347,Student,2,FALSE)</f>
        <v>0</v>
      </c>
    </row>
    <row r="348" spans="1:2">
      <c r="A348" s="4">
        <v>347</v>
      </c>
      <c r="B348" s="4">
        <f>HLOOKUP(A348,Student,2,FALSE)</f>
        <v>0</v>
      </c>
    </row>
    <row r="349" spans="1:2">
      <c r="A349" s="4">
        <v>348</v>
      </c>
      <c r="B349" s="4">
        <f>HLOOKUP(A349,Student,2,FALSE)</f>
        <v>0</v>
      </c>
    </row>
    <row r="350" spans="1:2">
      <c r="A350" s="4">
        <v>349</v>
      </c>
      <c r="B350" s="4">
        <f>HLOOKUP(A350,Student,2,FALSE)</f>
        <v>0</v>
      </c>
    </row>
    <row r="351" spans="1:2">
      <c r="A351" s="4">
        <v>350</v>
      </c>
      <c r="B351" s="4">
        <f>HLOOKUP(A351,Student,2,FALSE)</f>
        <v>0</v>
      </c>
    </row>
    <row r="352" spans="1:2">
      <c r="A352" s="4">
        <v>351</v>
      </c>
      <c r="B352" s="4">
        <f>HLOOKUP(A352,Student,2,FALSE)</f>
        <v>0</v>
      </c>
    </row>
    <row r="353" spans="1:2">
      <c r="A353" s="4">
        <v>352</v>
      </c>
      <c r="B353" s="4">
        <f>HLOOKUP(A353,Student,2,FALSE)</f>
        <v>0</v>
      </c>
    </row>
    <row r="354" spans="1:2">
      <c r="A354" s="4">
        <v>353</v>
      </c>
      <c r="B354" s="4">
        <f>HLOOKUP(A354,Student,2,FALSE)</f>
        <v>0</v>
      </c>
    </row>
    <row r="355" spans="1:2">
      <c r="A355" s="4">
        <v>354</v>
      </c>
      <c r="B355" s="4">
        <f>HLOOKUP(A355,Student,2,FALSE)</f>
        <v>0</v>
      </c>
    </row>
    <row r="356" spans="1:2">
      <c r="A356" s="4">
        <v>355</v>
      </c>
      <c r="B356" s="4">
        <f>HLOOKUP(A356,Student,2,FALSE)</f>
        <v>0</v>
      </c>
    </row>
    <row r="357" spans="1:2">
      <c r="A357" s="4">
        <v>356</v>
      </c>
      <c r="B357" s="4">
        <f>HLOOKUP(A357,Student,2,FALSE)</f>
        <v>0</v>
      </c>
    </row>
    <row r="358" spans="1:2">
      <c r="A358" s="4">
        <v>357</v>
      </c>
      <c r="B358" s="4">
        <f>HLOOKUP(A358,Student,2,FALSE)</f>
        <v>0</v>
      </c>
    </row>
    <row r="359" spans="1:2">
      <c r="A359" s="4">
        <v>358</v>
      </c>
      <c r="B359" s="4">
        <f>HLOOKUP(A359,Student,2,FALSE)</f>
        <v>0</v>
      </c>
    </row>
    <row r="360" spans="1:2">
      <c r="A360" s="4">
        <v>359</v>
      </c>
      <c r="B360" s="4">
        <f>HLOOKUP(A360,Student,2,FALSE)</f>
        <v>0</v>
      </c>
    </row>
    <row r="361" spans="1:2">
      <c r="A361" s="4">
        <v>360</v>
      </c>
      <c r="B361" s="4">
        <f>HLOOKUP(A361,Student,2,FALSE)</f>
        <v>0</v>
      </c>
    </row>
    <row r="362" spans="1:2">
      <c r="A362" s="4">
        <v>361</v>
      </c>
      <c r="B362" s="4">
        <f>HLOOKUP(A362,Student,2,FALSE)</f>
        <v>0</v>
      </c>
    </row>
    <row r="363" spans="1:2">
      <c r="A363" s="4">
        <v>362</v>
      </c>
      <c r="B363" s="4">
        <f>HLOOKUP(A363,Student,2,FALSE)</f>
        <v>0</v>
      </c>
    </row>
    <row r="364" spans="1:2">
      <c r="A364" s="4">
        <v>363</v>
      </c>
      <c r="B364" s="4">
        <f>HLOOKUP(A364,Student,2,FALSE)</f>
        <v>0</v>
      </c>
    </row>
    <row r="365" spans="1:2">
      <c r="A365" s="4">
        <v>364</v>
      </c>
      <c r="B365" s="4">
        <f>HLOOKUP(A365,Student,2,FALSE)</f>
        <v>0</v>
      </c>
    </row>
    <row r="366" spans="1:2">
      <c r="A366" s="4">
        <v>365</v>
      </c>
      <c r="B366" s="4">
        <f>HLOOKUP(A366,Student,2,FALSE)</f>
        <v>0</v>
      </c>
    </row>
    <row r="367" spans="1:2">
      <c r="A367" s="4">
        <v>366</v>
      </c>
      <c r="B367" s="4">
        <f>HLOOKUP(A367,Student,2,FALSE)</f>
        <v>0</v>
      </c>
    </row>
    <row r="368" spans="1:2">
      <c r="A368" s="4">
        <v>367</v>
      </c>
      <c r="B368" s="4">
        <f>HLOOKUP(A368,Student,2,FALSE)</f>
        <v>0</v>
      </c>
    </row>
    <row r="369" spans="1:2">
      <c r="A369" s="4">
        <v>368</v>
      </c>
      <c r="B369" s="4">
        <f>HLOOKUP(A369,Student,2,FALSE)</f>
        <v>0</v>
      </c>
    </row>
    <row r="370" spans="1:2">
      <c r="A370" s="4">
        <v>369</v>
      </c>
      <c r="B370" s="4">
        <f>HLOOKUP(A370,Student,2,FALSE)</f>
        <v>0</v>
      </c>
    </row>
    <row r="371" spans="1:2">
      <c r="A371" s="4">
        <v>370</v>
      </c>
      <c r="B371" s="4">
        <f>HLOOKUP(A371,Student,2,FALSE)</f>
        <v>0</v>
      </c>
    </row>
    <row r="372" spans="1:2">
      <c r="A372" s="4">
        <v>371</v>
      </c>
      <c r="B372" s="4">
        <f>HLOOKUP(A372,Student,2,FALSE)</f>
        <v>0</v>
      </c>
    </row>
    <row r="373" spans="1:2">
      <c r="A373" s="4">
        <v>372</v>
      </c>
      <c r="B373" s="4">
        <f>HLOOKUP(A373,Student,2,FALSE)</f>
        <v>0</v>
      </c>
    </row>
    <row r="374" spans="1:2">
      <c r="A374" s="4">
        <v>373</v>
      </c>
      <c r="B374" s="4">
        <f>HLOOKUP(A374,Student,2,FALSE)</f>
        <v>0</v>
      </c>
    </row>
    <row r="375" spans="1:2">
      <c r="A375" s="4">
        <v>374</v>
      </c>
      <c r="B375" s="4">
        <f>HLOOKUP(A375,Student,2,FALSE)</f>
        <v>0</v>
      </c>
    </row>
    <row r="376" spans="1:2">
      <c r="A376" s="4">
        <v>375</v>
      </c>
      <c r="B376" s="4">
        <f>HLOOKUP(A376,Student,2,FALSE)</f>
        <v>0</v>
      </c>
    </row>
    <row r="377" spans="1:2">
      <c r="A377" s="4">
        <v>376</v>
      </c>
      <c r="B377" s="4">
        <f>HLOOKUP(A377,Student,2,FALSE)</f>
        <v>0</v>
      </c>
    </row>
    <row r="378" spans="1:2">
      <c r="A378" s="4">
        <v>377</v>
      </c>
      <c r="B378" s="4">
        <f>HLOOKUP(A378,Student,2,FALSE)</f>
        <v>0</v>
      </c>
    </row>
    <row r="379" spans="1:2">
      <c r="A379" s="4">
        <v>378</v>
      </c>
      <c r="B379" s="4">
        <f>HLOOKUP(A379,Student,2,FALSE)</f>
        <v>0</v>
      </c>
    </row>
    <row r="380" spans="1:2">
      <c r="A380" s="4">
        <v>379</v>
      </c>
      <c r="B380" s="4">
        <f>HLOOKUP(A380,Student,2,FALSE)</f>
        <v>0</v>
      </c>
    </row>
    <row r="381" spans="1:2">
      <c r="A381" s="4">
        <v>380</v>
      </c>
      <c r="B381" s="4">
        <f>HLOOKUP(A381,Student,2,FALSE)</f>
        <v>0</v>
      </c>
    </row>
    <row r="382" spans="1:2">
      <c r="A382" s="4">
        <v>381</v>
      </c>
      <c r="B382" s="4">
        <f>HLOOKUP(A382,Student,2,FALSE)</f>
        <v>0</v>
      </c>
    </row>
    <row r="383" spans="1:2">
      <c r="A383" s="4">
        <v>382</v>
      </c>
      <c r="B383" s="4">
        <f>HLOOKUP(A383,Student,2,FALSE)</f>
        <v>0</v>
      </c>
    </row>
    <row r="384" spans="1:2">
      <c r="A384" s="4">
        <v>383</v>
      </c>
      <c r="B384" s="4">
        <f>HLOOKUP(A384,Student,2,FALSE)</f>
        <v>0</v>
      </c>
    </row>
    <row r="385" spans="1:2">
      <c r="A385" s="4">
        <v>384</v>
      </c>
      <c r="B385" s="4">
        <f>HLOOKUP(A385,Student,2,FALSE)</f>
        <v>0</v>
      </c>
    </row>
    <row r="386" spans="1:2">
      <c r="A386" s="4">
        <v>385</v>
      </c>
      <c r="B386" s="4">
        <f>HLOOKUP(A386,Student,2,FALSE)</f>
        <v>0</v>
      </c>
    </row>
    <row r="387" spans="1:2">
      <c r="A387" s="4">
        <v>386</v>
      </c>
      <c r="B387" s="4">
        <f>HLOOKUP(A387,Student,2,FALSE)</f>
        <v>0</v>
      </c>
    </row>
    <row r="388" spans="1:2">
      <c r="A388" s="4">
        <v>387</v>
      </c>
      <c r="B388" s="4">
        <f>HLOOKUP(A388,Student,2,FALSE)</f>
        <v>0</v>
      </c>
    </row>
    <row r="389" spans="1:2">
      <c r="A389" s="4">
        <v>388</v>
      </c>
      <c r="B389" s="4">
        <f>HLOOKUP(A389,Student,2,FALSE)</f>
        <v>0</v>
      </c>
    </row>
    <row r="390" spans="1:2">
      <c r="A390" s="4">
        <v>389</v>
      </c>
      <c r="B390" s="4">
        <f>HLOOKUP(A390,Student,2,FALSE)</f>
        <v>0</v>
      </c>
    </row>
    <row r="391" spans="1:2">
      <c r="A391" s="4">
        <v>390</v>
      </c>
      <c r="B391" s="4">
        <f>HLOOKUP(A391,Student,2,FALSE)</f>
        <v>0</v>
      </c>
    </row>
    <row r="392" spans="1:2">
      <c r="A392" s="4">
        <v>391</v>
      </c>
      <c r="B392" s="4">
        <f>HLOOKUP(A392,Student,2,FALSE)</f>
        <v>0</v>
      </c>
    </row>
    <row r="393" spans="1:2">
      <c r="A393" s="4">
        <v>392</v>
      </c>
      <c r="B393" s="4">
        <f>HLOOKUP(A393,Student,2,FALSE)</f>
        <v>0</v>
      </c>
    </row>
    <row r="394" spans="1:2">
      <c r="A394" s="4">
        <v>393</v>
      </c>
      <c r="B394" s="4">
        <f>HLOOKUP(A394,Student,2,FALSE)</f>
        <v>0</v>
      </c>
    </row>
    <row r="395" spans="1:2">
      <c r="A395" s="4">
        <v>394</v>
      </c>
      <c r="B395" s="4">
        <f>HLOOKUP(A395,Student,2,FALSE)</f>
        <v>0</v>
      </c>
    </row>
    <row r="396" spans="1:2">
      <c r="A396" s="4">
        <v>395</v>
      </c>
      <c r="B396" s="4">
        <f>HLOOKUP(A396,Student,2,FALSE)</f>
        <v>0</v>
      </c>
    </row>
    <row r="397" spans="1:2">
      <c r="A397" s="4">
        <v>396</v>
      </c>
      <c r="B397" s="4">
        <f>HLOOKUP(A397,Student,2,FALSE)</f>
        <v>0</v>
      </c>
    </row>
    <row r="398" spans="1:2">
      <c r="A398" s="4">
        <v>397</v>
      </c>
      <c r="B398" s="4">
        <f>HLOOKUP(A398,Student,2,FALSE)</f>
        <v>0</v>
      </c>
    </row>
    <row r="399" spans="1:2">
      <c r="A399" s="4">
        <v>398</v>
      </c>
      <c r="B399" s="4">
        <f>HLOOKUP(A399,Student,2,FALSE)</f>
        <v>0</v>
      </c>
    </row>
    <row r="400" spans="1:2">
      <c r="A400" s="4">
        <v>399</v>
      </c>
      <c r="B400" s="4">
        <f>HLOOKUP(A400,Student,2,FALSE)</f>
        <v>0</v>
      </c>
    </row>
    <row r="401" spans="1:2">
      <c r="A401" s="4">
        <v>400</v>
      </c>
      <c r="B401" s="4">
        <f>HLOOKUP(A401,Student,2,FALSE)</f>
        <v>0</v>
      </c>
    </row>
    <row r="402" spans="1:2">
      <c r="A402" s="4">
        <v>401</v>
      </c>
      <c r="B402" s="4">
        <f>HLOOKUP(A402,Student,2,FALSE)</f>
        <v>0</v>
      </c>
    </row>
    <row r="403" spans="1:2">
      <c r="A403" s="4">
        <v>402</v>
      </c>
      <c r="B403" s="4">
        <f>HLOOKUP(A403,Student,2,FALSE)</f>
        <v>0</v>
      </c>
    </row>
    <row r="404" spans="1:2">
      <c r="A404" s="4">
        <v>403</v>
      </c>
      <c r="B404" s="4">
        <f>HLOOKUP(A404,Student,2,FALSE)</f>
        <v>0</v>
      </c>
    </row>
    <row r="405" spans="1:2">
      <c r="A405" s="4">
        <v>404</v>
      </c>
      <c r="B405" s="4">
        <f>HLOOKUP(A405,Student,2,FALSE)</f>
        <v>0</v>
      </c>
    </row>
    <row r="406" spans="1:2">
      <c r="A406" s="4">
        <v>405</v>
      </c>
      <c r="B406" s="4">
        <f>HLOOKUP(A406,Student,2,FALSE)</f>
        <v>0</v>
      </c>
    </row>
    <row r="407" spans="1:2">
      <c r="A407" s="4">
        <v>406</v>
      </c>
      <c r="B407" s="4">
        <f>HLOOKUP(A407,Student,2,FALSE)</f>
        <v>0</v>
      </c>
    </row>
    <row r="408" spans="1:2">
      <c r="A408" s="4">
        <v>407</v>
      </c>
      <c r="B408" s="4">
        <f>HLOOKUP(A408,Student,2,FALSE)</f>
        <v>0</v>
      </c>
    </row>
    <row r="409" spans="1:2">
      <c r="A409" s="4">
        <v>408</v>
      </c>
      <c r="B409" s="4">
        <f>HLOOKUP(A409,Student,2,FALSE)</f>
        <v>0</v>
      </c>
    </row>
    <row r="410" spans="1:2">
      <c r="A410" s="4">
        <v>409</v>
      </c>
      <c r="B410" s="4">
        <f>HLOOKUP(A410,Student,2,FALSE)</f>
        <v>0</v>
      </c>
    </row>
    <row r="411" spans="1:2">
      <c r="A411" s="4">
        <v>410</v>
      </c>
      <c r="B411" s="4">
        <f>HLOOKUP(A411,Student,2,FALSE)</f>
        <v>0</v>
      </c>
    </row>
    <row r="412" spans="1:2">
      <c r="A412" s="4">
        <v>411</v>
      </c>
      <c r="B412" s="4">
        <f>HLOOKUP(A412,Student,2,FALSE)</f>
        <v>0</v>
      </c>
    </row>
    <row r="413" spans="1:2">
      <c r="A413" s="4">
        <v>412</v>
      </c>
      <c r="B413" s="4">
        <f>HLOOKUP(A413,Student,2,FALSE)</f>
        <v>0</v>
      </c>
    </row>
    <row r="414" spans="1:2">
      <c r="A414" s="4">
        <v>413</v>
      </c>
      <c r="B414" s="4">
        <f>HLOOKUP(A414,Student,2,FALSE)</f>
        <v>0</v>
      </c>
    </row>
    <row r="415" spans="1:2">
      <c r="A415" s="4">
        <v>414</v>
      </c>
      <c r="B415" s="4">
        <f>HLOOKUP(A415,Student,2,FALSE)</f>
        <v>0</v>
      </c>
    </row>
    <row r="416" spans="1:2">
      <c r="A416" s="4">
        <v>415</v>
      </c>
      <c r="B416" s="4">
        <f>HLOOKUP(A416,Student,2,FALSE)</f>
        <v>0</v>
      </c>
    </row>
    <row r="417" spans="1:2">
      <c r="A417" s="4">
        <v>416</v>
      </c>
      <c r="B417" s="4">
        <f>HLOOKUP(A417,Student,2,FALSE)</f>
        <v>0</v>
      </c>
    </row>
    <row r="418" spans="1:2">
      <c r="A418" s="4">
        <v>417</v>
      </c>
      <c r="B418" s="4">
        <f>HLOOKUP(A418,Student,2,FALSE)</f>
        <v>0</v>
      </c>
    </row>
    <row r="419" spans="1:2">
      <c r="A419" s="4">
        <v>418</v>
      </c>
      <c r="B419" s="4">
        <f>HLOOKUP(A419,Student,2,FALSE)</f>
        <v>0</v>
      </c>
    </row>
    <row r="420" spans="1:2">
      <c r="A420" s="4">
        <v>419</v>
      </c>
      <c r="B420" s="4">
        <f>HLOOKUP(A420,Student,2,FALSE)</f>
        <v>0</v>
      </c>
    </row>
    <row r="421" spans="1:2">
      <c r="A421" s="4">
        <v>420</v>
      </c>
      <c r="B421" s="4">
        <f>HLOOKUP(A421,Student,2,FALSE)</f>
        <v>0</v>
      </c>
    </row>
    <row r="422" spans="1:2">
      <c r="A422" s="4">
        <v>421</v>
      </c>
      <c r="B422" s="4">
        <f>HLOOKUP(A422,Student,2,FALSE)</f>
        <v>0</v>
      </c>
    </row>
    <row r="423" spans="1:2">
      <c r="A423" s="4">
        <v>422</v>
      </c>
      <c r="B423" s="4">
        <f>HLOOKUP(A423,Student,2,FALSE)</f>
        <v>0</v>
      </c>
    </row>
    <row r="424" spans="1:2">
      <c r="A424" s="4">
        <v>423</v>
      </c>
      <c r="B424" s="4">
        <f>HLOOKUP(A424,Student,2,FALSE)</f>
        <v>0</v>
      </c>
    </row>
    <row r="425" spans="1:2">
      <c r="A425" s="4">
        <v>424</v>
      </c>
      <c r="B425" s="4">
        <f>HLOOKUP(A425,Student,2,FALSE)</f>
        <v>0</v>
      </c>
    </row>
    <row r="426" spans="1:2">
      <c r="A426" s="4">
        <v>425</v>
      </c>
      <c r="B426" s="4">
        <f>HLOOKUP(A426,Student,2,FALSE)</f>
        <v>0</v>
      </c>
    </row>
    <row r="427" spans="1:2">
      <c r="A427" s="4">
        <v>426</v>
      </c>
      <c r="B427" s="4">
        <f>HLOOKUP(A427,Student,2,FALSE)</f>
        <v>0</v>
      </c>
    </row>
    <row r="428" spans="1:2">
      <c r="A428" s="4">
        <v>427</v>
      </c>
      <c r="B428" s="4">
        <f>HLOOKUP(A428,Student,2,FALSE)</f>
        <v>0</v>
      </c>
    </row>
    <row r="429" spans="1:2">
      <c r="A429" s="4">
        <v>428</v>
      </c>
      <c r="B429" s="4">
        <f>HLOOKUP(A429,Student,2,FALSE)</f>
        <v>0</v>
      </c>
    </row>
    <row r="430" spans="1:2">
      <c r="A430" s="4">
        <v>429</v>
      </c>
      <c r="B430" s="4">
        <f>HLOOKUP(A430,Student,2,FALSE)</f>
        <v>0</v>
      </c>
    </row>
    <row r="431" spans="1:2">
      <c r="A431" s="4">
        <v>430</v>
      </c>
      <c r="B431" s="4">
        <f>HLOOKUP(A431,Student,2,FALSE)</f>
        <v>0</v>
      </c>
    </row>
    <row r="432" spans="1:2">
      <c r="A432" s="4">
        <v>431</v>
      </c>
      <c r="B432" s="4">
        <f>HLOOKUP(A432,Student,2,FALSE)</f>
        <v>0</v>
      </c>
    </row>
    <row r="433" spans="1:2">
      <c r="A433" s="4">
        <v>432</v>
      </c>
      <c r="B433" s="4">
        <f>HLOOKUP(A433,Student,2,FALSE)</f>
        <v>0</v>
      </c>
    </row>
    <row r="434" spans="1:2">
      <c r="A434" s="4">
        <v>433</v>
      </c>
      <c r="B434" s="4">
        <f>HLOOKUP(A434,Student,2,FALSE)</f>
        <v>0</v>
      </c>
    </row>
    <row r="435" spans="1:2">
      <c r="A435" s="4">
        <v>434</v>
      </c>
      <c r="B435" s="4">
        <f>HLOOKUP(A435,Student,2,FALSE)</f>
        <v>0</v>
      </c>
    </row>
    <row r="436" spans="1:2">
      <c r="A436" s="4">
        <v>435</v>
      </c>
      <c r="B436" s="4">
        <f>HLOOKUP(A436,Student,2,FALSE)</f>
        <v>0</v>
      </c>
    </row>
    <row r="437" spans="1:2">
      <c r="A437" s="4">
        <v>436</v>
      </c>
      <c r="B437" s="4">
        <f>HLOOKUP(A437,Student,2,FALSE)</f>
        <v>0</v>
      </c>
    </row>
    <row r="438" spans="1:2">
      <c r="A438" s="4">
        <v>437</v>
      </c>
      <c r="B438" s="4">
        <f>HLOOKUP(A438,Student,2,FALSE)</f>
        <v>0</v>
      </c>
    </row>
    <row r="439" spans="1:2">
      <c r="A439" s="4">
        <v>438</v>
      </c>
      <c r="B439" s="4">
        <f>HLOOKUP(A439,Student,2,FALSE)</f>
        <v>0</v>
      </c>
    </row>
    <row r="440" spans="1:2">
      <c r="A440" s="4">
        <v>439</v>
      </c>
      <c r="B440" s="4">
        <f>HLOOKUP(A440,Student,2,FALSE)</f>
        <v>0</v>
      </c>
    </row>
    <row r="441" spans="1:2">
      <c r="A441" s="4">
        <v>440</v>
      </c>
      <c r="B441" s="4">
        <f>HLOOKUP(A441,Student,2,FALSE)</f>
        <v>0</v>
      </c>
    </row>
    <row r="442" spans="1:2">
      <c r="A442" s="4">
        <v>441</v>
      </c>
      <c r="B442" s="4">
        <f>HLOOKUP(A442,Student,2,FALSE)</f>
        <v>0</v>
      </c>
    </row>
    <row r="443" spans="1:2">
      <c r="A443" s="4">
        <v>442</v>
      </c>
      <c r="B443" s="4">
        <f>HLOOKUP(A443,Student,2,FALSE)</f>
        <v>0</v>
      </c>
    </row>
    <row r="444" spans="1:2">
      <c r="A444" s="4">
        <v>443</v>
      </c>
      <c r="B444" s="4">
        <f>HLOOKUP(A444,Student,2,FALSE)</f>
        <v>0</v>
      </c>
    </row>
    <row r="445" spans="1:2">
      <c r="A445" s="4">
        <v>444</v>
      </c>
      <c r="B445" s="4">
        <f>HLOOKUP(A445,Student,2,FALSE)</f>
        <v>0</v>
      </c>
    </row>
    <row r="446" spans="1:2">
      <c r="A446" s="4">
        <v>445</v>
      </c>
      <c r="B446" s="4">
        <f>HLOOKUP(A446,Student,2,FALSE)</f>
        <v>0</v>
      </c>
    </row>
    <row r="447" spans="1:2">
      <c r="A447" s="4">
        <v>446</v>
      </c>
      <c r="B447" s="4">
        <f>HLOOKUP(A447,Student,2,FALSE)</f>
        <v>0</v>
      </c>
    </row>
    <row r="448" spans="1:2">
      <c r="A448" s="4">
        <v>447</v>
      </c>
      <c r="B448" s="4">
        <f>HLOOKUP(A448,Student,2,FALSE)</f>
        <v>0</v>
      </c>
    </row>
    <row r="449" spans="1:2">
      <c r="A449" s="4">
        <v>448</v>
      </c>
      <c r="B449" s="4">
        <f>HLOOKUP(A449,Student,2,FALSE)</f>
        <v>0</v>
      </c>
    </row>
    <row r="450" spans="1:2">
      <c r="A450" s="4">
        <v>449</v>
      </c>
      <c r="B450" s="4">
        <f>HLOOKUP(A450,Student,2,FALSE)</f>
        <v>0</v>
      </c>
    </row>
    <row r="451" spans="1:2">
      <c r="A451" s="4">
        <v>450</v>
      </c>
      <c r="B451" s="4">
        <f>HLOOKUP(A451,Student,2,FALSE)</f>
        <v>0</v>
      </c>
    </row>
    <row r="452" spans="1:2">
      <c r="A452" s="4">
        <v>451</v>
      </c>
      <c r="B452" s="4">
        <f>HLOOKUP(A452,Student,2,FALSE)</f>
        <v>0</v>
      </c>
    </row>
    <row r="453" spans="1:2">
      <c r="A453" s="4">
        <v>452</v>
      </c>
      <c r="B453" s="4">
        <f>HLOOKUP(A453,Student,2,FALSE)</f>
        <v>0</v>
      </c>
    </row>
    <row r="454" spans="1:2">
      <c r="A454" s="4">
        <v>453</v>
      </c>
      <c r="B454" s="4">
        <f>HLOOKUP(A454,Student,2,FALSE)</f>
        <v>0</v>
      </c>
    </row>
    <row r="455" spans="1:2">
      <c r="A455" s="4">
        <v>454</v>
      </c>
      <c r="B455" s="4">
        <f>HLOOKUP(A455,Student,2,FALSE)</f>
        <v>0</v>
      </c>
    </row>
    <row r="456" spans="1:2">
      <c r="A456" s="4">
        <v>455</v>
      </c>
      <c r="B456" s="4">
        <f>HLOOKUP(A456,Student,2,FALSE)</f>
        <v>0</v>
      </c>
    </row>
    <row r="457" spans="1:2">
      <c r="A457" s="4">
        <v>456</v>
      </c>
      <c r="B457" s="4">
        <f>HLOOKUP(A457,Student,2,FALSE)</f>
        <v>0</v>
      </c>
    </row>
    <row r="458" spans="1:2">
      <c r="A458" s="4">
        <v>457</v>
      </c>
      <c r="B458" s="4">
        <f>HLOOKUP(A458,Student,2,FALSE)</f>
        <v>0</v>
      </c>
    </row>
    <row r="459" spans="1:2">
      <c r="A459" s="4">
        <v>458</v>
      </c>
      <c r="B459" s="4">
        <f>HLOOKUP(A459,Student,2,FALSE)</f>
        <v>0</v>
      </c>
    </row>
    <row r="460" spans="1:2">
      <c r="A460" s="4">
        <v>459</v>
      </c>
      <c r="B460" s="4">
        <f>HLOOKUP(A460,Student,2,FALSE)</f>
        <v>0</v>
      </c>
    </row>
    <row r="461" spans="1:2">
      <c r="A461" s="4">
        <v>460</v>
      </c>
      <c r="B461" s="4">
        <f>HLOOKUP(A461,Student,2,FALSE)</f>
        <v>0</v>
      </c>
    </row>
    <row r="462" spans="1:2">
      <c r="A462" s="4">
        <v>461</v>
      </c>
      <c r="B462" s="4">
        <f>HLOOKUP(A462,Student,2,FALSE)</f>
        <v>0</v>
      </c>
    </row>
    <row r="463" spans="1:2">
      <c r="A463" s="4">
        <v>462</v>
      </c>
      <c r="B463" s="4">
        <f>HLOOKUP(A463,Student,2,FALSE)</f>
        <v>0</v>
      </c>
    </row>
    <row r="464" spans="1:2">
      <c r="A464" s="4">
        <v>463</v>
      </c>
      <c r="B464" s="4">
        <f>HLOOKUP(A464,Student,2,FALSE)</f>
        <v>0</v>
      </c>
    </row>
    <row r="465" spans="1:2">
      <c r="A465" s="4">
        <v>464</v>
      </c>
      <c r="B465" s="4">
        <f>HLOOKUP(A465,Student,2,FALSE)</f>
        <v>0</v>
      </c>
    </row>
    <row r="466" spans="1:2">
      <c r="A466" s="4">
        <v>465</v>
      </c>
      <c r="B466" s="4">
        <f>HLOOKUP(A466,Student,2,FALSE)</f>
        <v>0</v>
      </c>
    </row>
    <row r="467" spans="1:2">
      <c r="A467" s="4">
        <v>466</v>
      </c>
      <c r="B467" s="4">
        <f>HLOOKUP(A467,Student,2,FALSE)</f>
        <v>0</v>
      </c>
    </row>
    <row r="468" spans="1:2">
      <c r="A468" s="4">
        <v>467</v>
      </c>
      <c r="B468" s="4">
        <f>HLOOKUP(A468,Student,2,FALSE)</f>
        <v>0</v>
      </c>
    </row>
    <row r="469" spans="1:2">
      <c r="A469" s="4">
        <v>468</v>
      </c>
      <c r="B469" s="4">
        <f>HLOOKUP(A469,Student,2,FALSE)</f>
        <v>0</v>
      </c>
    </row>
    <row r="470" spans="1:2">
      <c r="A470" s="4">
        <v>469</v>
      </c>
      <c r="B470" s="4">
        <f>HLOOKUP(A470,Student,2,FALSE)</f>
        <v>0</v>
      </c>
    </row>
    <row r="471" spans="1:2">
      <c r="A471" s="4">
        <v>470</v>
      </c>
      <c r="B471" s="4">
        <f>HLOOKUP(A471,Student,2,FALSE)</f>
        <v>0</v>
      </c>
    </row>
    <row r="472" spans="1:2">
      <c r="A472" s="4">
        <v>471</v>
      </c>
      <c r="B472" s="4">
        <f>HLOOKUP(A472,Student,2,FALSE)</f>
        <v>0</v>
      </c>
    </row>
    <row r="473" spans="1:2">
      <c r="A473" s="4">
        <v>472</v>
      </c>
      <c r="B473" s="4">
        <f>HLOOKUP(A473,Student,2,FALSE)</f>
        <v>0</v>
      </c>
    </row>
    <row r="474" spans="1:2">
      <c r="A474" s="4">
        <v>473</v>
      </c>
      <c r="B474" s="4">
        <f>HLOOKUP(A474,Student,2,FALSE)</f>
        <v>0</v>
      </c>
    </row>
    <row r="475" spans="1:2">
      <c r="A475" s="4">
        <v>474</v>
      </c>
      <c r="B475" s="4">
        <f>HLOOKUP(A475,Student,2,FALSE)</f>
        <v>0</v>
      </c>
    </row>
    <row r="476" spans="1:2">
      <c r="A476" s="4">
        <v>475</v>
      </c>
      <c r="B476" s="4">
        <f>HLOOKUP(A476,Student,2,FALSE)</f>
        <v>0</v>
      </c>
    </row>
    <row r="477" spans="1:2">
      <c r="A477" s="4">
        <v>476</v>
      </c>
      <c r="B477" s="4">
        <f>HLOOKUP(A477,Student,2,FALSE)</f>
        <v>0</v>
      </c>
    </row>
    <row r="478" spans="1:2">
      <c r="A478" s="4">
        <v>477</v>
      </c>
      <c r="B478" s="4">
        <f>HLOOKUP(A478,Student,2,FALSE)</f>
        <v>0</v>
      </c>
    </row>
    <row r="479" spans="1:2">
      <c r="A479" s="4">
        <v>478</v>
      </c>
      <c r="B479" s="4">
        <f>HLOOKUP(A479,Student,2,FALSE)</f>
        <v>0</v>
      </c>
    </row>
    <row r="480" spans="1:2">
      <c r="A480" s="4">
        <v>479</v>
      </c>
      <c r="B480" s="4">
        <f>HLOOKUP(A480,Student,2,FALSE)</f>
        <v>0</v>
      </c>
    </row>
    <row r="481" spans="1:2">
      <c r="A481" s="4">
        <v>480</v>
      </c>
      <c r="B481" s="4">
        <f>HLOOKUP(A481,Student,2,FALSE)</f>
        <v>0</v>
      </c>
    </row>
    <row r="482" spans="1:2">
      <c r="A482" s="4">
        <v>481</v>
      </c>
      <c r="B482" s="4">
        <f>HLOOKUP(A482,Student,2,FALSE)</f>
        <v>0</v>
      </c>
    </row>
    <row r="483" spans="1:2">
      <c r="A483" s="4">
        <v>482</v>
      </c>
      <c r="B483" s="4">
        <f>HLOOKUP(A483,Student,2,FALSE)</f>
        <v>0</v>
      </c>
    </row>
    <row r="484" spans="1:2">
      <c r="A484" s="4">
        <v>483</v>
      </c>
      <c r="B484" s="4">
        <f>HLOOKUP(A484,Student,2,FALSE)</f>
        <v>0</v>
      </c>
    </row>
    <row r="485" spans="1:2">
      <c r="A485" s="4">
        <v>484</v>
      </c>
      <c r="B485" s="4">
        <f>HLOOKUP(A485,Student,2,FALSE)</f>
        <v>0</v>
      </c>
    </row>
    <row r="486" spans="1:2">
      <c r="A486" s="4">
        <v>485</v>
      </c>
      <c r="B486" s="4">
        <f>HLOOKUP(A486,Student,2,FALSE)</f>
        <v>0</v>
      </c>
    </row>
    <row r="487" spans="1:2">
      <c r="A487" s="4">
        <v>486</v>
      </c>
      <c r="B487" s="4">
        <f>HLOOKUP(A487,Student,2,FALSE)</f>
        <v>0</v>
      </c>
    </row>
    <row r="488" spans="1:2">
      <c r="A488" s="4">
        <v>487</v>
      </c>
      <c r="B488" s="4">
        <f>HLOOKUP(A488,Student,2,FALSE)</f>
        <v>0</v>
      </c>
    </row>
    <row r="489" spans="1:2">
      <c r="A489" s="4">
        <v>488</v>
      </c>
      <c r="B489" s="4">
        <f>HLOOKUP(A489,Student,2,FALSE)</f>
        <v>0</v>
      </c>
    </row>
    <row r="490" spans="1:2">
      <c r="A490" s="4">
        <v>489</v>
      </c>
      <c r="B490" s="4">
        <f>HLOOKUP(A490,Student,2,FALSE)</f>
        <v>0</v>
      </c>
    </row>
    <row r="491" spans="1:2">
      <c r="A491" s="4">
        <v>490</v>
      </c>
      <c r="B491" s="4">
        <f>HLOOKUP(A491,Student,2,FALSE)</f>
        <v>0</v>
      </c>
    </row>
    <row r="492" spans="1:2">
      <c r="A492" s="4">
        <v>491</v>
      </c>
      <c r="B492" s="4">
        <f>HLOOKUP(A492,Student,2,FALSE)</f>
        <v>0</v>
      </c>
    </row>
    <row r="493" spans="1:2">
      <c r="A493" s="4">
        <v>492</v>
      </c>
      <c r="B493" s="4">
        <f>HLOOKUP(A493,Student,2,FALSE)</f>
        <v>0</v>
      </c>
    </row>
    <row r="494" spans="1:2">
      <c r="A494" s="4">
        <v>493</v>
      </c>
      <c r="B494" s="4">
        <f>HLOOKUP(A494,Student,2,FALSE)</f>
        <v>0</v>
      </c>
    </row>
    <row r="495" spans="1:2">
      <c r="A495" s="4">
        <v>494</v>
      </c>
      <c r="B495" s="4">
        <f>HLOOKUP(A495,Student,2,FALSE)</f>
        <v>0</v>
      </c>
    </row>
    <row r="496" spans="1:2">
      <c r="A496" s="4">
        <v>495</v>
      </c>
      <c r="B496" s="4">
        <f>HLOOKUP(A496,Student,2,FALSE)</f>
        <v>0</v>
      </c>
    </row>
    <row r="497" spans="1:2">
      <c r="A497" s="4">
        <v>496</v>
      </c>
      <c r="B497" s="4">
        <f>HLOOKUP(A497,Student,2,FALSE)</f>
        <v>0</v>
      </c>
    </row>
    <row r="498" spans="1:2">
      <c r="A498" s="4">
        <v>497</v>
      </c>
      <c r="B498" s="4">
        <f>HLOOKUP(A498,Student,2,FALSE)</f>
        <v>0</v>
      </c>
    </row>
    <row r="499" spans="1:2">
      <c r="A499" s="4">
        <v>498</v>
      </c>
      <c r="B499" s="4">
        <f>HLOOKUP(A499,Student,2,FALSE)</f>
        <v>0</v>
      </c>
    </row>
    <row r="500" spans="1:2">
      <c r="A500" s="4">
        <v>499</v>
      </c>
      <c r="B500" s="4">
        <f>HLOOKUP(A500,Student,2,FALSE)</f>
        <v>0</v>
      </c>
    </row>
    <row r="501" spans="1:2">
      <c r="A501" s="4">
        <v>500</v>
      </c>
      <c r="B501" s="4" t="str">
        <f>HLOOKUP(A501,Student,2,FALSE)</f>
        <v xml:space="preserve">Example Student </v>
      </c>
    </row>
  </sheetData>
  <autoFilter ref="A1:C249"/>
  <sortState ref="A2:C249">
    <sortCondition ref="A2:A249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0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64"/>
  <sheetViews>
    <sheetView tabSelected="1" view="pageBreakPreview" zoomScale="60" zoomScaleNormal="40" workbookViewId="0">
      <selection activeCell="K2" sqref="K2:L2"/>
    </sheetView>
  </sheetViews>
  <sheetFormatPr defaultRowHeight="15"/>
  <cols>
    <col min="1" max="10" width="9.85546875" customWidth="1"/>
    <col min="11" max="11" width="7.140625" customWidth="1"/>
    <col min="12" max="12" width="10.28515625" customWidth="1"/>
    <col min="13" max="13" width="5.28515625" bestFit="1" customWidth="1"/>
    <col min="14" max="14" width="7.85546875" bestFit="1" customWidth="1"/>
    <col min="15" max="15" width="8.42578125" customWidth="1"/>
    <col min="18" max="23" width="9.140625" style="6"/>
    <col min="27" max="27" width="6.28515625" style="6" customWidth="1"/>
    <col min="28" max="28" width="8.7109375" bestFit="1" customWidth="1"/>
    <col min="29" max="29" width="5.28515625" bestFit="1" customWidth="1"/>
    <col min="30" max="30" width="7.85546875" bestFit="1" customWidth="1"/>
    <col min="31" max="31" width="9" customWidth="1"/>
    <col min="45" max="45" width="5.28515625" bestFit="1" customWidth="1"/>
  </cols>
  <sheetData>
    <row r="1" spans="1:31" ht="15.75" thickBot="1"/>
    <row r="2" spans="1:31" ht="30" customHeight="1" thickBot="1">
      <c r="F2" s="30" t="s">
        <v>83</v>
      </c>
      <c r="G2" s="30"/>
      <c r="H2" s="30"/>
      <c r="I2" s="30"/>
      <c r="J2" s="30"/>
      <c r="K2" s="31">
        <v>3</v>
      </c>
      <c r="L2" s="32"/>
    </row>
    <row r="3" spans="1:31">
      <c r="A3" s="8">
        <f>HLOOKUP(K2, Student, 2, FALSE)</f>
        <v>0</v>
      </c>
      <c r="B3" s="8"/>
      <c r="C3" s="8"/>
      <c r="D3" s="8"/>
      <c r="E3" s="8"/>
      <c r="F3" s="8"/>
      <c r="G3" s="8"/>
      <c r="H3" s="8"/>
    </row>
    <row r="4" spans="1:31">
      <c r="A4" s="8"/>
      <c r="B4" s="8"/>
      <c r="C4" s="8"/>
      <c r="D4" s="8"/>
      <c r="E4" s="8"/>
      <c r="F4" s="8"/>
      <c r="G4" s="8"/>
      <c r="H4" s="8"/>
    </row>
    <row r="5" spans="1:31" s="6" customFormat="1" ht="16.5" customHeight="1">
      <c r="A5" s="10"/>
      <c r="B5" s="10"/>
      <c r="C5" s="10"/>
      <c r="D5" s="10"/>
      <c r="E5" s="10"/>
      <c r="F5" s="10"/>
      <c r="G5" s="10"/>
      <c r="H5" s="10"/>
    </row>
    <row r="6" spans="1:31" s="6" customFormat="1" ht="16.5" customHeight="1">
      <c r="A6" s="10"/>
      <c r="B6" s="10"/>
      <c r="C6" s="10"/>
      <c r="D6" s="10"/>
      <c r="E6" s="10"/>
      <c r="F6" s="10"/>
      <c r="G6" s="10"/>
      <c r="H6" s="10"/>
    </row>
    <row r="7" spans="1:31" s="1" customFormat="1">
      <c r="M7" s="19" t="s">
        <v>3</v>
      </c>
      <c r="N7" s="19" t="s">
        <v>81</v>
      </c>
      <c r="O7" s="19" t="s">
        <v>2</v>
      </c>
    </row>
    <row r="8" spans="1:31">
      <c r="L8" s="16" t="s">
        <v>6</v>
      </c>
      <c r="M8" s="16">
        <v>1</v>
      </c>
      <c r="N8" s="16">
        <f>HLOOKUP($K$2, Student, 3, FALSE)</f>
        <v>0</v>
      </c>
      <c r="O8" s="20">
        <f>N8/M8</f>
        <v>0</v>
      </c>
    </row>
    <row r="9" spans="1:31">
      <c r="L9" s="17" t="s">
        <v>7</v>
      </c>
      <c r="M9" s="17">
        <v>1</v>
      </c>
      <c r="N9" s="17">
        <f>HLOOKUP($K$2, Student, 4, FALSE)</f>
        <v>0</v>
      </c>
      <c r="O9" s="21">
        <f t="shared" ref="O9:O14" si="0">N9/M9</f>
        <v>0</v>
      </c>
      <c r="AC9" s="19" t="s">
        <v>3</v>
      </c>
      <c r="AD9" s="19" t="s">
        <v>81</v>
      </c>
      <c r="AE9" s="19" t="s">
        <v>2</v>
      </c>
    </row>
    <row r="10" spans="1:31">
      <c r="L10" s="17" t="s">
        <v>8</v>
      </c>
      <c r="M10" s="17">
        <v>1</v>
      </c>
      <c r="N10" s="17">
        <f>HLOOKUP($K$2, Student, 5, FALSE)</f>
        <v>0</v>
      </c>
      <c r="O10" s="21">
        <f t="shared" si="0"/>
        <v>0</v>
      </c>
      <c r="AB10" s="13" t="s">
        <v>35</v>
      </c>
      <c r="AC10" s="16">
        <v>1</v>
      </c>
      <c r="AD10" s="16">
        <f>HLOOKUP($K$2, Student, 32, FALSE)</f>
        <v>0</v>
      </c>
      <c r="AE10" s="20">
        <f>AD10/AC10</f>
        <v>0</v>
      </c>
    </row>
    <row r="11" spans="1:31">
      <c r="L11" s="17" t="s">
        <v>9</v>
      </c>
      <c r="M11" s="17">
        <v>1</v>
      </c>
      <c r="N11" s="17">
        <f>HLOOKUP($K$2, Student, 6, FALSE)</f>
        <v>0</v>
      </c>
      <c r="O11" s="21">
        <f t="shared" si="0"/>
        <v>0</v>
      </c>
      <c r="AB11" s="14" t="s">
        <v>36</v>
      </c>
      <c r="AC11" s="17">
        <v>1</v>
      </c>
      <c r="AD11" s="17">
        <f>HLOOKUP($K$2, Student, 33, FALSE)</f>
        <v>0</v>
      </c>
      <c r="AE11" s="21">
        <f t="shared" ref="AE11:AE21" si="1">AD11/AC11</f>
        <v>0</v>
      </c>
    </row>
    <row r="12" spans="1:31">
      <c r="L12" s="17" t="s">
        <v>10</v>
      </c>
      <c r="M12" s="17">
        <v>1</v>
      </c>
      <c r="N12" s="17">
        <f>HLOOKUP($K$2, Student, 7, FALSE)</f>
        <v>0</v>
      </c>
      <c r="O12" s="21">
        <f t="shared" si="0"/>
        <v>0</v>
      </c>
      <c r="AB12" s="14" t="s">
        <v>37</v>
      </c>
      <c r="AC12" s="17">
        <v>1</v>
      </c>
      <c r="AD12" s="17">
        <f>HLOOKUP($K$2, Student, 34, FALSE)</f>
        <v>0</v>
      </c>
      <c r="AE12" s="21">
        <f t="shared" si="1"/>
        <v>0</v>
      </c>
    </row>
    <row r="13" spans="1:31" ht="15.75" thickBot="1">
      <c r="L13" s="18" t="s">
        <v>11</v>
      </c>
      <c r="M13" s="17">
        <v>1</v>
      </c>
      <c r="N13" s="17">
        <f>HLOOKUP($K$2, Student, 8, FALSE)</f>
        <v>0</v>
      </c>
      <c r="O13" s="21">
        <f t="shared" si="0"/>
        <v>0</v>
      </c>
      <c r="AB13" s="14" t="s">
        <v>38</v>
      </c>
      <c r="AC13" s="17">
        <v>1</v>
      </c>
      <c r="AD13" s="17">
        <f>HLOOKUP($K$2, Student, 35, FALSE)</f>
        <v>0</v>
      </c>
      <c r="AE13" s="21">
        <f t="shared" si="1"/>
        <v>0</v>
      </c>
    </row>
    <row r="14" spans="1:31" ht="15.75" thickBot="1">
      <c r="M14" s="23">
        <f>SUM(M8:M13)</f>
        <v>6</v>
      </c>
      <c r="N14" s="23">
        <f t="shared" ref="N14:O14" si="2">SUM(N8:N13)</f>
        <v>0</v>
      </c>
      <c r="O14" s="12">
        <f t="shared" si="0"/>
        <v>0</v>
      </c>
      <c r="AB14" s="14" t="s">
        <v>39</v>
      </c>
      <c r="AC14" s="17">
        <v>1</v>
      </c>
      <c r="AD14" s="17">
        <f>HLOOKUP($K$2, Student, 36, FALSE)</f>
        <v>0</v>
      </c>
      <c r="AE14" s="21">
        <f t="shared" si="1"/>
        <v>0</v>
      </c>
    </row>
    <row r="15" spans="1:31" s="6" customFormat="1">
      <c r="M15" s="9"/>
      <c r="N15" s="9"/>
      <c r="O15" s="11"/>
      <c r="AB15" s="14" t="s">
        <v>40</v>
      </c>
      <c r="AC15" s="17">
        <v>1</v>
      </c>
      <c r="AD15" s="17">
        <f>HLOOKUP($K$2, Student, 37, FALSE)</f>
        <v>0</v>
      </c>
      <c r="AE15" s="21">
        <f t="shared" si="1"/>
        <v>0</v>
      </c>
    </row>
    <row r="16" spans="1:31" s="6" customFormat="1">
      <c r="M16" s="9"/>
      <c r="N16" s="9"/>
      <c r="O16" s="11"/>
      <c r="AB16" s="14" t="s">
        <v>41</v>
      </c>
      <c r="AC16" s="17">
        <v>1</v>
      </c>
      <c r="AD16" s="17">
        <f>HLOOKUP($K$2, Student, 38, FALSE)</f>
        <v>0</v>
      </c>
      <c r="AE16" s="21">
        <f t="shared" si="1"/>
        <v>0</v>
      </c>
    </row>
    <row r="17" spans="12:31" s="6" customFormat="1">
      <c r="M17" s="9"/>
      <c r="N17" s="9"/>
      <c r="O17" s="22"/>
      <c r="AB17" s="14" t="s">
        <v>42</v>
      </c>
      <c r="AC17" s="17">
        <v>1</v>
      </c>
      <c r="AD17" s="17">
        <f>HLOOKUP($K$2, Student, 39, FALSE)</f>
        <v>0</v>
      </c>
      <c r="AE17" s="21">
        <f t="shared" si="1"/>
        <v>0</v>
      </c>
    </row>
    <row r="18" spans="12:31">
      <c r="M18" s="19" t="s">
        <v>3</v>
      </c>
      <c r="N18" s="19" t="s">
        <v>81</v>
      </c>
      <c r="O18" s="19" t="s">
        <v>2</v>
      </c>
      <c r="AB18" s="14" t="s">
        <v>43</v>
      </c>
      <c r="AC18" s="17">
        <v>1</v>
      </c>
      <c r="AD18" s="17">
        <f>HLOOKUP($K$2, Student, 40, FALSE)</f>
        <v>0</v>
      </c>
      <c r="AE18" s="21">
        <f t="shared" si="1"/>
        <v>0</v>
      </c>
    </row>
    <row r="19" spans="12:31">
      <c r="L19" s="16" t="s">
        <v>12</v>
      </c>
      <c r="M19" s="16">
        <v>1</v>
      </c>
      <c r="N19" s="16">
        <f>HLOOKUP($K$2, Student, 9, FALSE)</f>
        <v>0</v>
      </c>
      <c r="O19" s="20">
        <f>N19/M19</f>
        <v>0</v>
      </c>
      <c r="AB19" s="14" t="s">
        <v>44</v>
      </c>
      <c r="AC19" s="17">
        <v>1</v>
      </c>
      <c r="AD19" s="17">
        <f>HLOOKUP($K$2, Student, 41, FALSE)</f>
        <v>0</v>
      </c>
      <c r="AE19" s="21">
        <f t="shared" si="1"/>
        <v>0</v>
      </c>
    </row>
    <row r="20" spans="12:31" ht="15.75" thickBot="1">
      <c r="L20" s="17" t="s">
        <v>13</v>
      </c>
      <c r="M20" s="17">
        <v>1</v>
      </c>
      <c r="N20" s="17">
        <f>HLOOKUP($K$2, Student, 10, FALSE)</f>
        <v>0</v>
      </c>
      <c r="O20" s="21">
        <f t="shared" ref="O20:O25" si="3">N20/M20</f>
        <v>0</v>
      </c>
      <c r="AB20" s="15" t="s">
        <v>45</v>
      </c>
      <c r="AC20" s="17">
        <v>1</v>
      </c>
      <c r="AD20" s="17">
        <f>HLOOKUP($K$2, Student, 42, FALSE)</f>
        <v>0</v>
      </c>
      <c r="AE20" s="21">
        <f t="shared" si="1"/>
        <v>0</v>
      </c>
    </row>
    <row r="21" spans="12:31" ht="15.75" thickBot="1">
      <c r="L21" s="17" t="s">
        <v>14</v>
      </c>
      <c r="M21" s="17">
        <v>1</v>
      </c>
      <c r="N21" s="17">
        <f>HLOOKUP($K$2, Student, 11, FALSE)</f>
        <v>0</v>
      </c>
      <c r="O21" s="21">
        <f t="shared" si="3"/>
        <v>0</v>
      </c>
      <c r="AC21" s="25">
        <f>SUM(AC10:AC20)</f>
        <v>11</v>
      </c>
      <c r="AD21" s="25">
        <f>SUM(AD10:AD20)</f>
        <v>0</v>
      </c>
      <c r="AE21" s="12">
        <f t="shared" si="1"/>
        <v>0</v>
      </c>
    </row>
    <row r="22" spans="12:31">
      <c r="L22" s="17" t="s">
        <v>15</v>
      </c>
      <c r="M22" s="17">
        <v>1</v>
      </c>
      <c r="N22" s="17">
        <f>HLOOKUP($K$2, Student, 12, FALSE)</f>
        <v>0</v>
      </c>
      <c r="O22" s="21">
        <f t="shared" si="3"/>
        <v>0</v>
      </c>
    </row>
    <row r="23" spans="12:31">
      <c r="L23" s="17" t="s">
        <v>16</v>
      </c>
      <c r="M23" s="17">
        <v>1</v>
      </c>
      <c r="N23" s="17">
        <f>HLOOKUP($K$2, Student, 13, FALSE)</f>
        <v>0</v>
      </c>
      <c r="O23" s="21">
        <f t="shared" si="3"/>
        <v>0</v>
      </c>
    </row>
    <row r="24" spans="12:31" ht="15.75" thickBot="1">
      <c r="L24" s="18" t="s">
        <v>17</v>
      </c>
      <c r="M24" s="17">
        <v>1</v>
      </c>
      <c r="N24" s="17">
        <f>HLOOKUP($K$2, Student, 14, FALSE)</f>
        <v>0</v>
      </c>
      <c r="O24" s="21">
        <f t="shared" si="3"/>
        <v>0</v>
      </c>
    </row>
    <row r="25" spans="12:31" ht="15.75" thickBot="1">
      <c r="M25" s="23">
        <f>SUM(M19:M24)</f>
        <v>6</v>
      </c>
      <c r="N25" s="23">
        <f t="shared" ref="N25" si="4">SUM(N19:N24)</f>
        <v>0</v>
      </c>
      <c r="O25" s="12">
        <f t="shared" si="3"/>
        <v>0</v>
      </c>
    </row>
    <row r="26" spans="12:31" s="6" customFormat="1"/>
    <row r="27" spans="12:31" s="6" customFormat="1"/>
    <row r="33" spans="12:39">
      <c r="AB33" s="6"/>
      <c r="AC33" s="24" t="s">
        <v>3</v>
      </c>
      <c r="AD33" s="24" t="s">
        <v>81</v>
      </c>
      <c r="AE33" s="24" t="s">
        <v>2</v>
      </c>
    </row>
    <row r="34" spans="12:39">
      <c r="AB34" s="16" t="s">
        <v>46</v>
      </c>
      <c r="AC34" s="16">
        <v>1</v>
      </c>
      <c r="AD34" s="16">
        <f>HLOOKUP($K$2, Student, 43, FALSE)</f>
        <v>0</v>
      </c>
      <c r="AE34" s="26">
        <f>AD34/AC34</f>
        <v>0</v>
      </c>
    </row>
    <row r="35" spans="12:39">
      <c r="L35" s="6"/>
      <c r="M35" s="24" t="s">
        <v>3</v>
      </c>
      <c r="N35" s="24" t="s">
        <v>81</v>
      </c>
      <c r="O35" s="24" t="s">
        <v>2</v>
      </c>
      <c r="AB35" s="17" t="s">
        <v>47</v>
      </c>
      <c r="AC35" s="17">
        <v>1</v>
      </c>
      <c r="AD35" s="17">
        <f>HLOOKUP($K$2, Student, 44, FALSE)</f>
        <v>0</v>
      </c>
      <c r="AE35" s="27">
        <f t="shared" ref="AE35:AE47" si="5">AD35/AC35</f>
        <v>0</v>
      </c>
    </row>
    <row r="36" spans="12:39">
      <c r="L36" s="16" t="s">
        <v>18</v>
      </c>
      <c r="M36" s="16">
        <v>1</v>
      </c>
      <c r="N36" s="16">
        <f>HLOOKUP($K$2, Student,15, FALSE)</f>
        <v>0</v>
      </c>
      <c r="O36" s="20">
        <f>N36/M36</f>
        <v>0</v>
      </c>
      <c r="AB36" s="17" t="s">
        <v>48</v>
      </c>
      <c r="AC36" s="17">
        <v>1</v>
      </c>
      <c r="AD36" s="17">
        <f>HLOOKUP($K$2, Student, 45, FALSE)</f>
        <v>0</v>
      </c>
      <c r="AE36" s="27">
        <f t="shared" si="5"/>
        <v>0</v>
      </c>
    </row>
    <row r="37" spans="12:39">
      <c r="L37" s="17" t="s">
        <v>19</v>
      </c>
      <c r="M37" s="17">
        <v>1</v>
      </c>
      <c r="N37" s="17">
        <f>HLOOKUP($K$2, Student, 16, FALSE)</f>
        <v>0</v>
      </c>
      <c r="O37" s="21">
        <f t="shared" ref="O37:O39" si="6">N37/M37</f>
        <v>0</v>
      </c>
      <c r="AB37" s="17" t="s">
        <v>49</v>
      </c>
      <c r="AC37" s="17">
        <v>1</v>
      </c>
      <c r="AD37" s="17">
        <f>HLOOKUP($K$2, Student, 46, FALSE)</f>
        <v>0</v>
      </c>
      <c r="AE37" s="27">
        <f t="shared" si="5"/>
        <v>0</v>
      </c>
      <c r="AJ37" s="6"/>
      <c r="AK37" s="19" t="s">
        <v>3</v>
      </c>
      <c r="AL37" s="19" t="s">
        <v>81</v>
      </c>
      <c r="AM37" s="19" t="s">
        <v>2</v>
      </c>
    </row>
    <row r="38" spans="12:39">
      <c r="L38" s="17" t="s">
        <v>20</v>
      </c>
      <c r="M38" s="17">
        <v>1</v>
      </c>
      <c r="N38" s="17">
        <f>HLOOKUP($K$2, Student, 17, FALSE)</f>
        <v>0</v>
      </c>
      <c r="O38" s="21">
        <f t="shared" si="6"/>
        <v>0</v>
      </c>
      <c r="AB38" s="17" t="s">
        <v>50</v>
      </c>
      <c r="AC38" s="17">
        <v>1</v>
      </c>
      <c r="AD38" s="17">
        <f>HLOOKUP($K$2, Student, 47, FALSE)</f>
        <v>0</v>
      </c>
      <c r="AE38" s="27">
        <f t="shared" si="5"/>
        <v>0</v>
      </c>
      <c r="AJ38" s="13" t="s">
        <v>71</v>
      </c>
      <c r="AK38" s="16">
        <v>1</v>
      </c>
      <c r="AL38" s="16">
        <f>HLOOKUP($K$2, Student, 68, FALSE)</f>
        <v>0</v>
      </c>
      <c r="AM38" s="26">
        <f>AL38/AK38</f>
        <v>0</v>
      </c>
    </row>
    <row r="39" spans="12:39">
      <c r="L39" s="17" t="s">
        <v>21</v>
      </c>
      <c r="M39" s="17">
        <v>1</v>
      </c>
      <c r="N39" s="17">
        <f>HLOOKUP($K$2, Student, 18, FALSE)</f>
        <v>0</v>
      </c>
      <c r="O39" s="21">
        <f t="shared" si="6"/>
        <v>0</v>
      </c>
      <c r="AB39" s="17" t="s">
        <v>51</v>
      </c>
      <c r="AC39" s="17">
        <v>1</v>
      </c>
      <c r="AD39" s="17">
        <f>HLOOKUP($K$2, Student, 48, FALSE)</f>
        <v>0</v>
      </c>
      <c r="AE39" s="27">
        <f t="shared" si="5"/>
        <v>0</v>
      </c>
      <c r="AJ39" s="14" t="s">
        <v>72</v>
      </c>
      <c r="AK39" s="17">
        <v>1</v>
      </c>
      <c r="AL39" s="17">
        <f>HLOOKUP($K$2, Student, 69, FALSE)</f>
        <v>0</v>
      </c>
      <c r="AM39" s="27">
        <f t="shared" ref="AM39:AM40" si="7">AL39/AK39</f>
        <v>0</v>
      </c>
    </row>
    <row r="40" spans="12:39">
      <c r="L40" s="17" t="s">
        <v>22</v>
      </c>
      <c r="M40" s="17">
        <v>1</v>
      </c>
      <c r="N40" s="17">
        <f>HLOOKUP($K$2, Student, 19, FALSE)</f>
        <v>0</v>
      </c>
      <c r="O40" s="21">
        <f t="shared" ref="O40:O43" si="8">N40/M40</f>
        <v>0</v>
      </c>
      <c r="AB40" s="17" t="s">
        <v>52</v>
      </c>
      <c r="AC40" s="17">
        <v>1</v>
      </c>
      <c r="AD40" s="17">
        <f>HLOOKUP($K$2, Student, 49, FALSE)</f>
        <v>0</v>
      </c>
      <c r="AE40" s="27">
        <f t="shared" si="5"/>
        <v>0</v>
      </c>
      <c r="AJ40" s="14" t="s">
        <v>73</v>
      </c>
      <c r="AK40" s="17">
        <v>1</v>
      </c>
      <c r="AL40" s="17">
        <f>HLOOKUP($K$2, Student, 70, FALSE)</f>
        <v>0</v>
      </c>
      <c r="AM40" s="27">
        <f t="shared" si="7"/>
        <v>0</v>
      </c>
    </row>
    <row r="41" spans="12:39">
      <c r="L41" s="17" t="s">
        <v>23</v>
      </c>
      <c r="M41" s="17">
        <v>1</v>
      </c>
      <c r="N41" s="17">
        <f>HLOOKUP($K$2, Student, 20, FALSE)</f>
        <v>0</v>
      </c>
      <c r="O41" s="21">
        <f t="shared" si="8"/>
        <v>0</v>
      </c>
      <c r="AB41" s="17" t="s">
        <v>53</v>
      </c>
      <c r="AC41" s="17">
        <v>1</v>
      </c>
      <c r="AD41" s="17">
        <f>HLOOKUP($K$2, Student, 50, FALSE)</f>
        <v>0</v>
      </c>
      <c r="AE41" s="27">
        <f t="shared" si="5"/>
        <v>0</v>
      </c>
      <c r="AJ41" s="14" t="s">
        <v>74</v>
      </c>
      <c r="AK41" s="17">
        <v>1</v>
      </c>
      <c r="AL41" s="17">
        <f>HLOOKUP($K$2, Student, 71, FALSE)</f>
        <v>0</v>
      </c>
      <c r="AM41" s="27">
        <f t="shared" ref="AM41:AM48" si="9">AL41/AK41</f>
        <v>0</v>
      </c>
    </row>
    <row r="42" spans="12:39">
      <c r="L42" s="17" t="s">
        <v>24</v>
      </c>
      <c r="M42" s="17">
        <v>1</v>
      </c>
      <c r="N42" s="17">
        <f>HLOOKUP($K$2, Student, 21, FALSE)</f>
        <v>0</v>
      </c>
      <c r="O42" s="21">
        <f t="shared" si="8"/>
        <v>0</v>
      </c>
      <c r="AB42" s="17" t="s">
        <v>54</v>
      </c>
      <c r="AC42" s="17">
        <v>1</v>
      </c>
      <c r="AD42" s="17">
        <f>HLOOKUP($K$2, Student, 51, FALSE)</f>
        <v>0</v>
      </c>
      <c r="AE42" s="27">
        <f t="shared" si="5"/>
        <v>0</v>
      </c>
      <c r="AJ42" s="14" t="s">
        <v>75</v>
      </c>
      <c r="AK42" s="17">
        <v>1</v>
      </c>
      <c r="AL42" s="17">
        <f>HLOOKUP($K$2, Student, 72, FALSE)</f>
        <v>0</v>
      </c>
      <c r="AM42" s="27">
        <f t="shared" si="9"/>
        <v>0</v>
      </c>
    </row>
    <row r="43" spans="12:39" s="7" customFormat="1" ht="15.75" thickBot="1">
      <c r="L43" s="18" t="s">
        <v>25</v>
      </c>
      <c r="M43" s="17">
        <v>1</v>
      </c>
      <c r="N43" s="17">
        <f>HLOOKUP($K$2, Student, 22, FALSE)</f>
        <v>0</v>
      </c>
      <c r="O43" s="21">
        <f t="shared" si="8"/>
        <v>0</v>
      </c>
      <c r="AB43" s="17" t="s">
        <v>55</v>
      </c>
      <c r="AC43" s="17">
        <v>1</v>
      </c>
      <c r="AD43" s="17">
        <f>HLOOKUP($K$2, Student, 52, FALSE)</f>
        <v>0</v>
      </c>
      <c r="AE43" s="27">
        <f t="shared" si="5"/>
        <v>0</v>
      </c>
      <c r="AJ43" s="14" t="s">
        <v>76</v>
      </c>
      <c r="AK43" s="17">
        <v>1</v>
      </c>
      <c r="AL43" s="17">
        <f>HLOOKUP($K$2, Student, 73, FALSE)</f>
        <v>0</v>
      </c>
      <c r="AM43" s="27">
        <f t="shared" si="9"/>
        <v>0</v>
      </c>
    </row>
    <row r="44" spans="12:39" s="7" customFormat="1" ht="15.75" thickBot="1">
      <c r="L44"/>
      <c r="M44" s="23">
        <f>SUM(M36:M43)</f>
        <v>8</v>
      </c>
      <c r="N44" s="23">
        <f>SUM(N36:N43)</f>
        <v>0</v>
      </c>
      <c r="O44" s="12">
        <f t="shared" ref="O44" si="10">N44/M44</f>
        <v>0</v>
      </c>
      <c r="AB44" s="17" t="s">
        <v>56</v>
      </c>
      <c r="AC44" s="17">
        <v>1</v>
      </c>
      <c r="AD44" s="17">
        <f>HLOOKUP($K$2, Student, 53, FALSE)</f>
        <v>0</v>
      </c>
      <c r="AE44" s="27">
        <f t="shared" si="5"/>
        <v>0</v>
      </c>
      <c r="AJ44" s="14" t="s">
        <v>77</v>
      </c>
      <c r="AK44" s="17">
        <v>1</v>
      </c>
      <c r="AL44" s="17">
        <f>HLOOKUP($K$2, Student, 74, FALSE)</f>
        <v>0</v>
      </c>
      <c r="AM44" s="27">
        <f t="shared" si="9"/>
        <v>0</v>
      </c>
    </row>
    <row r="45" spans="12:39" s="7" customFormat="1">
      <c r="L45"/>
      <c r="M45"/>
      <c r="N45"/>
      <c r="O45"/>
      <c r="AB45" s="17" t="s">
        <v>57</v>
      </c>
      <c r="AC45" s="17">
        <v>1</v>
      </c>
      <c r="AD45" s="17">
        <f>HLOOKUP($K$2, Student, 54, FALSE)</f>
        <v>0</v>
      </c>
      <c r="AE45" s="27">
        <f t="shared" si="5"/>
        <v>0</v>
      </c>
      <c r="AJ45" s="14" t="s">
        <v>78</v>
      </c>
      <c r="AK45" s="17">
        <v>1</v>
      </c>
      <c r="AL45" s="17">
        <f>HLOOKUP($K$2, Student, 75, FALSE)</f>
        <v>0</v>
      </c>
      <c r="AM45" s="27">
        <f t="shared" si="9"/>
        <v>0</v>
      </c>
    </row>
    <row r="46" spans="12:39" s="7" customFormat="1">
      <c r="L46"/>
      <c r="M46"/>
      <c r="N46"/>
      <c r="O46"/>
      <c r="AB46" s="17" t="s">
        <v>58</v>
      </c>
      <c r="AC46" s="17">
        <v>1</v>
      </c>
      <c r="AD46" s="17">
        <f>HLOOKUP($K$2, Student, 55, FALSE)</f>
        <v>0</v>
      </c>
      <c r="AE46" s="27">
        <f t="shared" si="5"/>
        <v>0</v>
      </c>
      <c r="AJ46" s="14" t="s">
        <v>79</v>
      </c>
      <c r="AK46" s="17">
        <v>1</v>
      </c>
      <c r="AL46" s="17">
        <f>HLOOKUP($K$2, Student, 76, FALSE)</f>
        <v>0</v>
      </c>
      <c r="AM46" s="27">
        <f t="shared" si="9"/>
        <v>0</v>
      </c>
    </row>
    <row r="47" spans="12:39" s="7" customFormat="1" ht="15.75" thickBot="1">
      <c r="L47"/>
      <c r="M47"/>
      <c r="N47"/>
      <c r="O47"/>
      <c r="AB47" s="18" t="s">
        <v>59</v>
      </c>
      <c r="AC47" s="17">
        <v>1</v>
      </c>
      <c r="AD47" s="17">
        <f>HLOOKUP($K$2, Student, 56, FALSE)</f>
        <v>0</v>
      </c>
      <c r="AE47" s="27">
        <f t="shared" si="5"/>
        <v>0</v>
      </c>
      <c r="AJ47" s="15" t="s">
        <v>80</v>
      </c>
      <c r="AK47" s="17">
        <v>1</v>
      </c>
      <c r="AL47" s="17">
        <f>HLOOKUP($K$2, Student, 77, FALSE)</f>
        <v>0</v>
      </c>
      <c r="AM47" s="27">
        <f t="shared" si="9"/>
        <v>0</v>
      </c>
    </row>
    <row r="48" spans="12:39" s="7" customFormat="1" ht="15.75" thickBot="1">
      <c r="AC48" s="23">
        <f>SUM(AC34:AC47)</f>
        <v>14</v>
      </c>
      <c r="AD48" s="23">
        <f>SUM(AD34:AD47)</f>
        <v>0</v>
      </c>
      <c r="AE48" s="28">
        <f t="shared" ref="AE48" si="11">AD48/AC48</f>
        <v>0</v>
      </c>
      <c r="AK48" s="23">
        <f>SUM(AK38:AK47)</f>
        <v>10</v>
      </c>
      <c r="AL48" s="23">
        <f>SUM(AL38:AL47)</f>
        <v>0</v>
      </c>
      <c r="AM48" s="28">
        <f t="shared" si="9"/>
        <v>0</v>
      </c>
    </row>
    <row r="49" spans="12:31" s="7" customFormat="1">
      <c r="AE49" s="29"/>
    </row>
    <row r="50" spans="12:31" s="7" customFormat="1"/>
    <row r="51" spans="12:31" s="7" customFormat="1"/>
    <row r="52" spans="12:31">
      <c r="AC52" s="19" t="s">
        <v>3</v>
      </c>
      <c r="AD52" s="19" t="s">
        <v>81</v>
      </c>
      <c r="AE52" s="19" t="s">
        <v>2</v>
      </c>
    </row>
    <row r="53" spans="12:31">
      <c r="M53" s="19" t="s">
        <v>3</v>
      </c>
      <c r="N53" s="19" t="s">
        <v>81</v>
      </c>
      <c r="O53" s="19" t="s">
        <v>2</v>
      </c>
      <c r="AB53" s="16" t="s">
        <v>60</v>
      </c>
      <c r="AC53" s="16">
        <v>1</v>
      </c>
      <c r="AD53" s="16">
        <f>HLOOKUP($K$2, Student, 57, FALSE)</f>
        <v>0</v>
      </c>
      <c r="AE53" s="20">
        <f>AD53/AC53</f>
        <v>0</v>
      </c>
    </row>
    <row r="54" spans="12:31">
      <c r="L54" s="16" t="s">
        <v>26</v>
      </c>
      <c r="M54" s="16">
        <v>1</v>
      </c>
      <c r="N54" s="16">
        <f>HLOOKUP($K$2, Student, 23, FALSE)</f>
        <v>0</v>
      </c>
      <c r="O54" s="20">
        <f>N54/M54</f>
        <v>0</v>
      </c>
      <c r="AB54" s="17" t="s">
        <v>61</v>
      </c>
      <c r="AC54" s="17">
        <v>1</v>
      </c>
      <c r="AD54" s="17">
        <f>HLOOKUP($K$2, Student, 58, FALSE)</f>
        <v>0</v>
      </c>
      <c r="AE54" s="21">
        <f t="shared" ref="AE54:AE55" si="12">AD54/AC54</f>
        <v>0</v>
      </c>
    </row>
    <row r="55" spans="12:31">
      <c r="L55" s="17" t="s">
        <v>27</v>
      </c>
      <c r="M55" s="17">
        <v>1</v>
      </c>
      <c r="N55" s="17">
        <f>HLOOKUP($K$2, Student, 24, FALSE)</f>
        <v>0</v>
      </c>
      <c r="O55" s="21">
        <f t="shared" ref="O55:O62" si="13">N55/M55</f>
        <v>0</v>
      </c>
      <c r="AB55" s="17" t="s">
        <v>62</v>
      </c>
      <c r="AC55" s="17">
        <v>1</v>
      </c>
      <c r="AD55" s="17">
        <f>HLOOKUP($K$2, Student, 59, FALSE)</f>
        <v>0</v>
      </c>
      <c r="AE55" s="21">
        <f t="shared" si="12"/>
        <v>0</v>
      </c>
    </row>
    <row r="56" spans="12:31">
      <c r="L56" s="17" t="s">
        <v>28</v>
      </c>
      <c r="M56" s="17">
        <v>1</v>
      </c>
      <c r="N56" s="17">
        <f>HLOOKUP($K$2, Student, 25, FALSE)</f>
        <v>0</v>
      </c>
      <c r="O56" s="21">
        <f t="shared" si="13"/>
        <v>0</v>
      </c>
      <c r="AB56" s="17" t="s">
        <v>63</v>
      </c>
      <c r="AC56" s="17">
        <v>1</v>
      </c>
      <c r="AD56" s="17">
        <f>HLOOKUP($K$2, Student, 60, FALSE)</f>
        <v>0</v>
      </c>
      <c r="AE56" s="21">
        <f t="shared" ref="AE56:AE64" si="14">AD56/AC56</f>
        <v>0</v>
      </c>
    </row>
    <row r="57" spans="12:31">
      <c r="L57" s="17" t="s">
        <v>29</v>
      </c>
      <c r="M57" s="17">
        <v>1</v>
      </c>
      <c r="N57" s="17">
        <f>HLOOKUP($K$2, Student, 26, FALSE)</f>
        <v>0</v>
      </c>
      <c r="O57" s="21">
        <f t="shared" si="13"/>
        <v>0</v>
      </c>
      <c r="AB57" s="17" t="s">
        <v>64</v>
      </c>
      <c r="AC57" s="17">
        <v>1</v>
      </c>
      <c r="AD57" s="17">
        <f>HLOOKUP($K$2, Student, 61, FALSE)</f>
        <v>0</v>
      </c>
      <c r="AE57" s="21">
        <f t="shared" si="14"/>
        <v>0</v>
      </c>
    </row>
    <row r="58" spans="12:31">
      <c r="L58" s="17" t="s">
        <v>30</v>
      </c>
      <c r="M58" s="17">
        <v>1</v>
      </c>
      <c r="N58" s="17">
        <f>HLOOKUP($K$2, Student, 27, FALSE)</f>
        <v>0</v>
      </c>
      <c r="O58" s="21">
        <f t="shared" si="13"/>
        <v>0</v>
      </c>
      <c r="AB58" s="17" t="s">
        <v>65</v>
      </c>
      <c r="AC58" s="17">
        <v>1</v>
      </c>
      <c r="AD58" s="17">
        <f>HLOOKUP($K$2, Student, 62, FALSE)</f>
        <v>0</v>
      </c>
      <c r="AE58" s="21">
        <f t="shared" si="14"/>
        <v>0</v>
      </c>
    </row>
    <row r="59" spans="12:31">
      <c r="L59" s="17" t="s">
        <v>31</v>
      </c>
      <c r="M59" s="17">
        <v>1</v>
      </c>
      <c r="N59" s="17">
        <f>HLOOKUP($K$2, Student, 28, FALSE)</f>
        <v>0</v>
      </c>
      <c r="O59" s="21">
        <f t="shared" si="13"/>
        <v>0</v>
      </c>
      <c r="AB59" s="17" t="s">
        <v>66</v>
      </c>
      <c r="AC59" s="17">
        <v>1</v>
      </c>
      <c r="AD59" s="17">
        <f>HLOOKUP($K$2, Student, 63, FALSE)</f>
        <v>0</v>
      </c>
      <c r="AE59" s="21">
        <f t="shared" ref="AE59" si="15">AD59/AC59</f>
        <v>0</v>
      </c>
    </row>
    <row r="60" spans="12:31">
      <c r="L60" s="17" t="s">
        <v>32</v>
      </c>
      <c r="M60" s="17">
        <v>1</v>
      </c>
      <c r="N60" s="17">
        <f>HLOOKUP($K$2, Student, 29, FALSE)</f>
        <v>0</v>
      </c>
      <c r="O60" s="21">
        <f t="shared" si="13"/>
        <v>0</v>
      </c>
      <c r="AB60" s="17" t="s">
        <v>67</v>
      </c>
      <c r="AC60" s="17">
        <v>1</v>
      </c>
      <c r="AD60" s="17">
        <f>HLOOKUP($K$2, Student, 64, FALSE)</f>
        <v>0</v>
      </c>
      <c r="AE60" s="21">
        <f t="shared" si="14"/>
        <v>0</v>
      </c>
    </row>
    <row r="61" spans="12:31">
      <c r="L61" s="17" t="s">
        <v>33</v>
      </c>
      <c r="M61" s="17">
        <v>1</v>
      </c>
      <c r="N61" s="17">
        <f>HLOOKUP($K$2, Student, 30, FALSE)</f>
        <v>0</v>
      </c>
      <c r="O61" s="21">
        <f t="shared" si="13"/>
        <v>0</v>
      </c>
      <c r="AB61" s="17" t="s">
        <v>68</v>
      </c>
      <c r="AC61" s="17">
        <v>1</v>
      </c>
      <c r="AD61" s="17">
        <f>HLOOKUP($K$2, Student, 65, FALSE)</f>
        <v>0</v>
      </c>
      <c r="AE61" s="21">
        <f t="shared" si="14"/>
        <v>0</v>
      </c>
    </row>
    <row r="62" spans="12:31" ht="15.75" thickBot="1">
      <c r="L62" s="18" t="s">
        <v>34</v>
      </c>
      <c r="M62" s="17">
        <v>1</v>
      </c>
      <c r="N62" s="17">
        <f>HLOOKUP($K$2, Student, 31, FALSE)</f>
        <v>0</v>
      </c>
      <c r="O62" s="21">
        <f t="shared" si="13"/>
        <v>0</v>
      </c>
      <c r="AB62" s="17" t="s">
        <v>69</v>
      </c>
      <c r="AC62" s="17">
        <v>1</v>
      </c>
      <c r="AD62" s="17">
        <f>HLOOKUP($K$2, Student, 66, FALSE)</f>
        <v>0</v>
      </c>
      <c r="AE62" s="21">
        <f t="shared" ref="AE62" si="16">AD62/AC62</f>
        <v>0</v>
      </c>
    </row>
    <row r="63" spans="12:31" ht="15.75" thickBot="1">
      <c r="M63" s="23">
        <f>SUM(M54:M62)</f>
        <v>9</v>
      </c>
      <c r="N63" s="23">
        <f>SUM(N54:N62)</f>
        <v>0</v>
      </c>
      <c r="O63" s="12">
        <f t="shared" ref="O63" si="17">N63/M63</f>
        <v>0</v>
      </c>
      <c r="AB63" s="18" t="s">
        <v>70</v>
      </c>
      <c r="AC63" s="17">
        <v>1</v>
      </c>
      <c r="AD63" s="17">
        <f>HLOOKUP($K$2, Student, 67, FALSE)</f>
        <v>0</v>
      </c>
      <c r="AE63" s="21">
        <f t="shared" si="14"/>
        <v>0</v>
      </c>
    </row>
    <row r="64" spans="12:31" ht="15.75" thickBot="1">
      <c r="AC64" s="23">
        <f>SUM(AC53:AC63)</f>
        <v>11</v>
      </c>
      <c r="AD64" s="23">
        <f>SUM(AD53:AD63)</f>
        <v>0</v>
      </c>
      <c r="AE64" s="12">
        <f t="shared" si="14"/>
        <v>0</v>
      </c>
    </row>
  </sheetData>
  <mergeCells count="3">
    <mergeCell ref="A3:H4"/>
    <mergeCell ref="K2:L2"/>
    <mergeCell ref="F2:J2"/>
  </mergeCells>
  <conditionalFormatting sqref="O8:O14 O19:O25 O36:O44 AE10:AE21 AE34:AE48 AM38:AM48 O54:O63 AE53:AE64">
    <cfRule type="iconSet" priority="1">
      <iconSet>
        <cfvo type="percent" val="0"/>
        <cfvo type="percent" val="0" gte="0"/>
        <cfvo type="percent" val="100"/>
      </iconSet>
    </cfRule>
  </conditionalFormatting>
  <printOptions horizontalCentered="1"/>
  <pageMargins left="0.31496062992125984" right="0.27559055118110237" top="0.51181102362204722" bottom="0.55118110236220474" header="0.31496062992125984" footer="0.31496062992125984"/>
  <pageSetup paperSize="9" scale="71" fitToWidth="3" orientation="portrait" r:id="rId1"/>
  <headerFooter>
    <oddFooter>&amp;L&amp;K07-024www.justmaths.co.uk</oddFooter>
  </headerFooter>
  <colBreaks count="1" manualBreakCount="1">
    <brk id="15" min="2" max="6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Student Data</vt:lpstr>
      <vt:lpstr>Student Reference</vt:lpstr>
      <vt:lpstr>Sheet1</vt:lpstr>
      <vt:lpstr>ANALYSIS</vt:lpstr>
      <vt:lpstr>ANALYSIS!Print_Area</vt:lpstr>
      <vt:lpstr>Student</vt:lpstr>
    </vt:vector>
  </TitlesOfParts>
  <Company>Trinity High 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MuldowneyM</dc:creator>
  <cp:lastModifiedBy>MuldowneyM</cp:lastModifiedBy>
  <cp:lastPrinted>2013-09-09T19:49:40Z</cp:lastPrinted>
  <dcterms:created xsi:type="dcterms:W3CDTF">2011-09-06T19:38:33Z</dcterms:created>
  <dcterms:modified xsi:type="dcterms:W3CDTF">2013-09-09T19:55:51Z</dcterms:modified>
</cp:coreProperties>
</file>