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lan\Dropbox\NEW ONLINE\Teachers Extras - 9-1 - Papers &amp; Exam Qs by Topic\2017\02 - AQA Summer 2017 - QLA Sheets\"/>
    </mc:Choice>
  </mc:AlternateContent>
  <bookViews>
    <workbookView xWindow="0" yWindow="-12" windowWidth="10248" windowHeight="7776" activeTab="2" xr2:uid="{00000000-000D-0000-FFFF-FFFF00000000}"/>
  </bookViews>
  <sheets>
    <sheet name="P1" sheetId="21" r:id="rId1"/>
    <sheet name="P2" sheetId="24" r:id="rId2"/>
    <sheet name="P3" sheetId="25" r:id="rId3"/>
    <sheet name="Student Reference" sheetId="22" r:id="rId4"/>
    <sheet name="ANALYSIS" sheetId="20" r:id="rId5"/>
    <sheet name="Manual Version" sheetId="23" r:id="rId6"/>
  </sheets>
  <externalReferences>
    <externalReference r:id="rId7"/>
    <externalReference r:id="rId8"/>
    <externalReference r:id="rId9"/>
  </externalReferences>
  <definedNames>
    <definedName name="_xlnm._FilterDatabase" localSheetId="3" hidden="1">'Student Reference'!$A$1:$E$351</definedName>
    <definedName name="a">#REF!</definedName>
    <definedName name="Adj">[1]Trig!$C$30</definedName>
    <definedName name="Angle1">[1]Trig!$C$28</definedName>
    <definedName name="Angle2">[1]Trig!$C$31</definedName>
    <definedName name="AQAP1" localSheetId="1">'P2'!$1:$1048576</definedName>
    <definedName name="AQAP1" localSheetId="2">'P3'!$1:$1048576</definedName>
    <definedName name="AQAP1">'P1'!$1:$1048576</definedName>
    <definedName name="AQAP2">'P2'!$1:$1048576</definedName>
    <definedName name="AQAP3">'P3'!$1:$1048576</definedName>
    <definedName name="Calc" localSheetId="5">#REF!</definedName>
    <definedName name="Calc" localSheetId="1">#REF!</definedName>
    <definedName name="Calc" localSheetId="2">#REF!</definedName>
    <definedName name="Calc">#REF!</definedName>
    <definedName name="calcnames" localSheetId="5">#REF!</definedName>
    <definedName name="calcnames" localSheetId="1">#REF!</definedName>
    <definedName name="calcnames" localSheetId="2">#REF!</definedName>
    <definedName name="calcnames">#REF!</definedName>
    <definedName name="ChosenClass">'[1]Class Lists'!$B$16</definedName>
    <definedName name="Circles">'[1]Circle Parts'!$C$32:$D$38</definedName>
    <definedName name="Class1">'[1]Class Lists'!$D$6:$E$38</definedName>
    <definedName name="Class2">'[1]Class Lists'!$G$6:$H$38</definedName>
    <definedName name="Class3">'[1]Class Lists'!$J$6:$K$38</definedName>
    <definedName name="Class4">'[1]Class Lists'!$M$6:$N$38</definedName>
    <definedName name="Class5">'[1]Class Lists'!$P$6:$Q$38</definedName>
    <definedName name="Class6">'[1]Class Lists'!$S$6:$T$38</definedName>
    <definedName name="Class7">'[1]Class Lists'!$V$6:$W$41</definedName>
    <definedName name="Class8">'[1]Class Lists'!$Y$6:$Z$41</definedName>
    <definedName name="Class9">'[1]Class Lists'!$AB$6:$AC$41</definedName>
    <definedName name="Curriculum">'[2]Curriculum Code'!$A:$C</definedName>
    <definedName name="d">#REF!</definedName>
    <definedName name="Den">'[1]Simplify Fractions'!$B$9</definedName>
    <definedName name="f">#REF!</definedName>
    <definedName name="Factor">'[1]Simplify Fractions'!$B$10</definedName>
    <definedName name="High">'[1]Neg Numbers settings'!$C$3</definedName>
    <definedName name="Hyp">[1]Trig!$C$27</definedName>
    <definedName name="Index" localSheetId="5">#REF!</definedName>
    <definedName name="Index" localSheetId="1">#REF!</definedName>
    <definedName name="Index" localSheetId="2">#REF!</definedName>
    <definedName name="Index">#REF!</definedName>
    <definedName name="Input">[1]ChooseClass!$D$18</definedName>
    <definedName name="Low">'[1]Neg Numbers settings'!$C$2</definedName>
    <definedName name="MockP1H">'[3]Paper 1'!$A$1:$SJ$45</definedName>
    <definedName name="MockP2H">'[3]Paper 2'!$A$1:$SJ$55</definedName>
    <definedName name="MockP3H">'[3]Paper 3'!$A$1:$SJ$47</definedName>
    <definedName name="Name">'[1]Class Lists'!$B$17</definedName>
    <definedName name="Name2">'[1]Class Lists'!$B$18</definedName>
    <definedName name="Names" localSheetId="5">#REF!</definedName>
    <definedName name="Names" localSheetId="1">#REF!</definedName>
    <definedName name="Names" localSheetId="2">#REF!</definedName>
    <definedName name="Names" localSheetId="3">'Student Reference'!$A:$C</definedName>
    <definedName name="Names">#REF!</definedName>
    <definedName name="ncnames" localSheetId="5">#REF!</definedName>
    <definedName name="ncnames" localSheetId="1">#REF!</definedName>
    <definedName name="ncnames" localSheetId="2">#REF!</definedName>
    <definedName name="ncnames">#REF!</definedName>
    <definedName name="noncalc" localSheetId="5">#REF!</definedName>
    <definedName name="noncalc" localSheetId="1">#REF!</definedName>
    <definedName name="noncalc" localSheetId="2">#REF!</definedName>
    <definedName name="noncalc">#REF!</definedName>
    <definedName name="Num">'[1]Simplify Fractions'!$B$8</definedName>
    <definedName name="Opp">[1]Trig!$C$29</definedName>
    <definedName name="Paper1" localSheetId="5">#REF!</definedName>
    <definedName name="Paper1" localSheetId="1">#REF!</definedName>
    <definedName name="Paper1" localSheetId="2">#REF!</definedName>
    <definedName name="Paper1">#REF!</definedName>
    <definedName name="Paper2" localSheetId="5">#REF!</definedName>
    <definedName name="Paper2" localSheetId="1">#REF!</definedName>
    <definedName name="Paper2" localSheetId="2">#REF!</definedName>
    <definedName name="Paper2">#REF!</definedName>
    <definedName name="Paper3" localSheetId="5">#REF!</definedName>
    <definedName name="Paper3" localSheetId="1">#REF!</definedName>
    <definedName name="Paper3" localSheetId="2">#REF!</definedName>
    <definedName name="Paper3">#REF!</definedName>
    <definedName name="_xlnm.Print_Area" localSheetId="4">ANALYSIS!$A$3:$T$48</definedName>
    <definedName name="_xlnm.Print_Area" localSheetId="5">'Manual Version'!$A$3:$T$48</definedName>
    <definedName name="_xlnm.Print_Titles" localSheetId="3">'Student Reference'!$1:$1</definedName>
    <definedName name="PupilCount" localSheetId="5">#REF!</definedName>
    <definedName name="PupilCount" localSheetId="1">#REF!</definedName>
    <definedName name="PupilCount" localSheetId="2">#REF!</definedName>
    <definedName name="PupilCount" localSheetId="3">'Student Reference'!$F$1</definedName>
    <definedName name="PupilCount">#REF!</definedName>
    <definedName name="q">#REF!</definedName>
    <definedName name="Start2" localSheetId="5">#REF!</definedName>
    <definedName name="Start2" localSheetId="1">#REF!</definedName>
    <definedName name="Start2" localSheetId="2">#REF!</definedName>
    <definedName name="Start2" localSheetId="3">'[3]Paper 1'!#REF!</definedName>
    <definedName name="Start2">#REF!</definedName>
    <definedName name="Start3" localSheetId="5">#REF!</definedName>
    <definedName name="Start3" localSheetId="1">#REF!</definedName>
    <definedName name="Start3" localSheetId="2">#REF!</definedName>
    <definedName name="Start3">#REF!</definedName>
    <definedName name="Start4" localSheetId="5">#REF!</definedName>
    <definedName name="Start4" localSheetId="1">#REF!</definedName>
    <definedName name="Start4" localSheetId="2">#REF!</definedName>
    <definedName name="Start4" localSheetId="3">'Student Reference'!$A$1</definedName>
    <definedName name="Start4">#REF!</definedName>
    <definedName name="Start5" localSheetId="4">ANALYSIS!$A$1</definedName>
    <definedName name="Start5" localSheetId="5">'Manual Version'!$A$1</definedName>
    <definedName name="Start5" localSheetId="1">#REF!</definedName>
    <definedName name="Start5" localSheetId="2">#REF!</definedName>
    <definedName name="Start5">#REF!</definedName>
    <definedName name="Start6" localSheetId="5">#REF!</definedName>
    <definedName name="Start6" localSheetId="1">#REF!</definedName>
    <definedName name="Start6" localSheetId="2">#REF!</definedName>
    <definedName name="Start6" localSheetId="3">#REF!</definedName>
    <definedName name="Start6">#REF!</definedName>
    <definedName name="Start7" localSheetId="4">#REF!</definedName>
    <definedName name="Start7" localSheetId="5">#REF!</definedName>
    <definedName name="Start7" localSheetId="1">#REF!</definedName>
    <definedName name="Start7" localSheetId="2">#REF!</definedName>
    <definedName name="Start7" localSheetId="3">#REF!</definedName>
    <definedName name="Start7">#REF!</definedName>
    <definedName name="Start8" localSheetId="4">#REF!</definedName>
    <definedName name="Start8" localSheetId="5">#REF!</definedName>
    <definedName name="Start8" localSheetId="1">#REF!</definedName>
    <definedName name="Start8" localSheetId="2">#REF!</definedName>
    <definedName name="Start8" localSheetId="3">#REF!</definedName>
    <definedName name="Start8">#REF!</definedName>
    <definedName name="Table">[1]Parallel!$E$12:$F$19</definedName>
    <definedName name="Target">'[1]Count to any number'!$H$4</definedName>
    <definedName name="w">#REF!</definedName>
    <definedName name="WrongName" localSheetId="5">#REF!</definedName>
    <definedName name="WrongName" localSheetId="1">#REF!</definedName>
    <definedName name="WrongName" localSheetId="2">#REF!</definedName>
    <definedName name="WrongName" localSheetId="3">'Student Reference'!$G$1</definedName>
    <definedName name="WrongName">#REF!</definedName>
    <definedName name="y">#REF!</definedName>
  </definedNames>
  <calcPr calcId="171027"/>
</workbook>
</file>

<file path=xl/calcChain.xml><?xml version="1.0" encoding="utf-8"?>
<calcChain xmlns="http://schemas.openxmlformats.org/spreadsheetml/2006/main">
  <c r="C60" i="22" l="1"/>
  <c r="AY56" i="25"/>
  <c r="AY57" i="25"/>
  <c r="AY58" i="25"/>
  <c r="AY59" i="25"/>
  <c r="AY60" i="25"/>
  <c r="AX56" i="24"/>
  <c r="AX57" i="24"/>
  <c r="AX58" i="24"/>
  <c r="AX59" i="24"/>
  <c r="AX60" i="24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401" i="22"/>
  <c r="D402" i="22"/>
  <c r="D403" i="22"/>
  <c r="D404" i="22"/>
  <c r="D405" i="22"/>
  <c r="D406" i="22"/>
  <c r="D407" i="22"/>
  <c r="D408" i="22"/>
  <c r="D409" i="22"/>
  <c r="D410" i="22"/>
  <c r="D411" i="22"/>
  <c r="D412" i="22"/>
  <c r="D413" i="22"/>
  <c r="D414" i="22"/>
  <c r="D415" i="22"/>
  <c r="D416" i="22"/>
  <c r="D417" i="22"/>
  <c r="D418" i="22"/>
  <c r="D419" i="22"/>
  <c r="D420" i="22"/>
  <c r="D421" i="22"/>
  <c r="D422" i="22"/>
  <c r="D423" i="22"/>
  <c r="D424" i="22"/>
  <c r="D425" i="22"/>
  <c r="D426" i="22"/>
  <c r="D427" i="22"/>
  <c r="D428" i="22"/>
  <c r="D429" i="22"/>
  <c r="D430" i="22"/>
  <c r="D431" i="22"/>
  <c r="D432" i="22"/>
  <c r="D433" i="22"/>
  <c r="D434" i="22"/>
  <c r="D435" i="22"/>
  <c r="D436" i="22"/>
  <c r="D437" i="22"/>
  <c r="D438" i="22"/>
  <c r="D439" i="22"/>
  <c r="D440" i="22"/>
  <c r="D441" i="22"/>
  <c r="D442" i="22"/>
  <c r="D443" i="22"/>
  <c r="D444" i="22"/>
  <c r="D445" i="22"/>
  <c r="D446" i="22"/>
  <c r="D447" i="22"/>
  <c r="D448" i="22"/>
  <c r="D449" i="22"/>
  <c r="D450" i="22"/>
  <c r="D451" i="22"/>
  <c r="D452" i="22"/>
  <c r="D453" i="22"/>
  <c r="D454" i="22"/>
  <c r="D455" i="22"/>
  <c r="D456" i="22"/>
  <c r="D457" i="22"/>
  <c r="D458" i="22"/>
  <c r="D459" i="22"/>
  <c r="D460" i="22"/>
  <c r="D461" i="22"/>
  <c r="D462" i="22"/>
  <c r="D463" i="22"/>
  <c r="D464" i="22"/>
  <c r="D465" i="22"/>
  <c r="D466" i="22"/>
  <c r="D467" i="22"/>
  <c r="D468" i="22"/>
  <c r="D469" i="22"/>
  <c r="D470" i="22"/>
  <c r="D471" i="22"/>
  <c r="D472" i="22"/>
  <c r="D473" i="22"/>
  <c r="D474" i="22"/>
  <c r="D475" i="22"/>
  <c r="D476" i="22"/>
  <c r="D477" i="22"/>
  <c r="D478" i="22"/>
  <c r="D479" i="22"/>
  <c r="D480" i="22"/>
  <c r="D481" i="22"/>
  <c r="D482" i="22"/>
  <c r="D483" i="22"/>
  <c r="D484" i="22"/>
  <c r="D485" i="22"/>
  <c r="D486" i="22"/>
  <c r="D487" i="22"/>
  <c r="D488" i="22"/>
  <c r="D489" i="22"/>
  <c r="D490" i="22"/>
  <c r="D491" i="22"/>
  <c r="D492" i="22"/>
  <c r="D493" i="22"/>
  <c r="D494" i="22"/>
  <c r="D495" i="22"/>
  <c r="D496" i="22"/>
  <c r="D497" i="22"/>
  <c r="D498" i="22"/>
  <c r="D499" i="22"/>
  <c r="D500" i="22"/>
  <c r="D501" i="22"/>
  <c r="D502" i="22"/>
  <c r="D3" i="22"/>
  <c r="D4" i="22"/>
  <c r="D5" i="22"/>
  <c r="D6" i="22"/>
  <c r="D2" i="22"/>
  <c r="S47" i="20"/>
  <c r="T47" i="20" s="1"/>
  <c r="S46" i="20"/>
  <c r="T46" i="20" s="1"/>
  <c r="S45" i="20"/>
  <c r="T45" i="20" s="1"/>
  <c r="S44" i="20"/>
  <c r="T44" i="20" s="1"/>
  <c r="S43" i="20"/>
  <c r="T43" i="20" s="1"/>
  <c r="S42" i="20"/>
  <c r="T42" i="20" s="1"/>
  <c r="S41" i="20"/>
  <c r="T41" i="20" s="1"/>
  <c r="S40" i="20"/>
  <c r="T40" i="20" s="1"/>
  <c r="S39" i="20"/>
  <c r="T39" i="20" s="1"/>
  <c r="S38" i="20"/>
  <c r="T38" i="20" s="1"/>
  <c r="S37" i="20"/>
  <c r="T37" i="20" s="1"/>
  <c r="S36" i="20"/>
  <c r="T36" i="20" s="1"/>
  <c r="S35" i="20"/>
  <c r="T35" i="20" s="1"/>
  <c r="S34" i="20"/>
  <c r="T34" i="20" s="1"/>
  <c r="S33" i="20"/>
  <c r="T33" i="20" s="1"/>
  <c r="S32" i="20"/>
  <c r="T32" i="20" s="1"/>
  <c r="S31" i="20"/>
  <c r="T31" i="20" s="1"/>
  <c r="S30" i="20"/>
  <c r="T30" i="20" s="1"/>
  <c r="S29" i="20"/>
  <c r="T29" i="20" s="1"/>
  <c r="S28" i="20"/>
  <c r="T28" i="20" s="1"/>
  <c r="S27" i="20"/>
  <c r="T27" i="20" s="1"/>
  <c r="S26" i="20"/>
  <c r="T26" i="20" s="1"/>
  <c r="S25" i="20"/>
  <c r="T25" i="20" s="1"/>
  <c r="S24" i="20"/>
  <c r="T24" i="20" s="1"/>
  <c r="S23" i="20"/>
  <c r="T23" i="20" s="1"/>
  <c r="S22" i="20"/>
  <c r="T22" i="20" s="1"/>
  <c r="S21" i="20"/>
  <c r="T21" i="20" s="1"/>
  <c r="S20" i="20"/>
  <c r="T20" i="20" s="1"/>
  <c r="S19" i="20"/>
  <c r="T19" i="20" s="1"/>
  <c r="S18" i="20"/>
  <c r="T18" i="20" s="1"/>
  <c r="S17" i="20"/>
  <c r="T17" i="20" s="1"/>
  <c r="S16" i="20"/>
  <c r="T16" i="20" s="1"/>
  <c r="S15" i="20"/>
  <c r="T15" i="20" s="1"/>
  <c r="S14" i="20"/>
  <c r="T14" i="20" s="1"/>
  <c r="S13" i="20"/>
  <c r="T13" i="20" s="1"/>
  <c r="S12" i="20"/>
  <c r="T12" i="20" s="1"/>
  <c r="S11" i="20"/>
  <c r="T11" i="20" s="1"/>
  <c r="S10" i="20"/>
  <c r="T10" i="20" s="1"/>
  <c r="S9" i="20"/>
  <c r="T9" i="20" s="1"/>
  <c r="S8" i="20"/>
  <c r="T8" i="20" s="1"/>
  <c r="S7" i="20"/>
  <c r="T7" i="20" s="1"/>
  <c r="D46" i="20"/>
  <c r="S6" i="20"/>
  <c r="T6" i="20" s="1"/>
  <c r="AY3" i="25"/>
  <c r="AY4" i="25"/>
  <c r="AY5" i="25"/>
  <c r="AY6" i="25"/>
  <c r="AY7" i="25"/>
  <c r="AY8" i="25"/>
  <c r="AY9" i="25"/>
  <c r="AY10" i="25"/>
  <c r="AY11" i="25"/>
  <c r="AY12" i="25"/>
  <c r="AY13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AY32" i="25"/>
  <c r="AY33" i="25"/>
  <c r="AY34" i="25"/>
  <c r="AY35" i="25"/>
  <c r="AY36" i="25"/>
  <c r="AY37" i="25"/>
  <c r="AY38" i="25"/>
  <c r="AY39" i="25"/>
  <c r="AY40" i="25"/>
  <c r="AY41" i="25"/>
  <c r="AY42" i="25"/>
  <c r="AY43" i="25"/>
  <c r="AY44" i="25"/>
  <c r="AY45" i="25"/>
  <c r="AY46" i="25"/>
  <c r="AY47" i="25"/>
  <c r="AY48" i="25"/>
  <c r="AY49" i="25"/>
  <c r="AY50" i="25"/>
  <c r="AY51" i="25"/>
  <c r="AY52" i="25"/>
  <c r="AY53" i="25"/>
  <c r="AY54" i="25"/>
  <c r="AY55" i="25"/>
  <c r="AY61" i="25"/>
  <c r="AY62" i="25"/>
  <c r="AY63" i="25"/>
  <c r="AY64" i="25"/>
  <c r="AY65" i="25"/>
  <c r="AY66" i="25"/>
  <c r="AY67" i="25"/>
  <c r="AY68" i="25"/>
  <c r="AY69" i="25"/>
  <c r="AY70" i="25"/>
  <c r="AY71" i="25"/>
  <c r="AY72" i="25"/>
  <c r="AY73" i="25"/>
  <c r="AY74" i="25"/>
  <c r="AY75" i="25"/>
  <c r="AY76" i="25"/>
  <c r="AY77" i="25"/>
  <c r="AY78" i="25"/>
  <c r="AY79" i="25"/>
  <c r="AY80" i="25"/>
  <c r="AY81" i="25"/>
  <c r="AY82" i="25"/>
  <c r="AY83" i="25"/>
  <c r="AY84" i="25"/>
  <c r="AY85" i="25"/>
  <c r="AY86" i="25"/>
  <c r="AY87" i="25"/>
  <c r="AY88" i="25"/>
  <c r="AY89" i="25"/>
  <c r="AY90" i="25"/>
  <c r="AY91" i="25"/>
  <c r="AY92" i="25"/>
  <c r="AY93" i="25"/>
  <c r="AY94" i="25"/>
  <c r="AY95" i="25"/>
  <c r="AY96" i="25"/>
  <c r="AY97" i="25"/>
  <c r="AY98" i="25"/>
  <c r="AY99" i="25"/>
  <c r="AY100" i="25"/>
  <c r="AY101" i="25"/>
  <c r="AY102" i="25"/>
  <c r="AY103" i="25"/>
  <c r="AY104" i="25"/>
  <c r="AY105" i="25"/>
  <c r="AY106" i="25"/>
  <c r="AY107" i="25"/>
  <c r="AY108" i="25"/>
  <c r="AY109" i="25"/>
  <c r="AY110" i="25"/>
  <c r="AY111" i="25"/>
  <c r="AY112" i="25"/>
  <c r="AY113" i="25"/>
  <c r="AY114" i="25"/>
  <c r="AY115" i="25"/>
  <c r="AY116" i="25"/>
  <c r="AY117" i="25"/>
  <c r="AY118" i="25"/>
  <c r="AY119" i="25"/>
  <c r="AY120" i="25"/>
  <c r="AY121" i="25"/>
  <c r="AY122" i="25"/>
  <c r="AY123" i="25"/>
  <c r="AY124" i="25"/>
  <c r="AY125" i="25"/>
  <c r="AY126" i="25"/>
  <c r="AY127" i="25"/>
  <c r="AY128" i="25"/>
  <c r="AY129" i="25"/>
  <c r="AY130" i="25"/>
  <c r="AY131" i="25"/>
  <c r="AY132" i="25"/>
  <c r="AY133" i="25"/>
  <c r="AY134" i="25"/>
  <c r="AY135" i="25"/>
  <c r="AY136" i="25"/>
  <c r="AY137" i="25"/>
  <c r="AY138" i="25"/>
  <c r="AY139" i="25"/>
  <c r="AY140" i="25"/>
  <c r="AY141" i="25"/>
  <c r="AY142" i="25"/>
  <c r="AY143" i="25"/>
  <c r="AY144" i="25"/>
  <c r="AY145" i="25"/>
  <c r="AY146" i="25"/>
  <c r="AY147" i="25"/>
  <c r="AY148" i="25"/>
  <c r="AY149" i="25"/>
  <c r="AY150" i="25"/>
  <c r="AY151" i="25"/>
  <c r="AY152" i="25"/>
  <c r="AY153" i="25"/>
  <c r="AY154" i="25"/>
  <c r="AY155" i="25"/>
  <c r="AY156" i="25"/>
  <c r="AY157" i="25"/>
  <c r="AY158" i="25"/>
  <c r="AY159" i="25"/>
  <c r="AY160" i="25"/>
  <c r="AY161" i="25"/>
  <c r="AY162" i="25"/>
  <c r="AY163" i="25"/>
  <c r="AY164" i="25"/>
  <c r="AY165" i="25"/>
  <c r="AY166" i="25"/>
  <c r="AY167" i="25"/>
  <c r="AY168" i="25"/>
  <c r="AY169" i="25"/>
  <c r="AY170" i="25"/>
  <c r="AY171" i="25"/>
  <c r="AY172" i="25"/>
  <c r="AY173" i="25"/>
  <c r="AY174" i="25"/>
  <c r="AY175" i="25"/>
  <c r="AY176" i="25"/>
  <c r="AY177" i="25"/>
  <c r="AY178" i="25"/>
  <c r="AY179" i="25"/>
  <c r="AY180" i="25"/>
  <c r="AY181" i="25"/>
  <c r="AY182" i="25"/>
  <c r="AY183" i="25"/>
  <c r="AY184" i="25"/>
  <c r="AY185" i="25"/>
  <c r="AY186" i="25"/>
  <c r="AY187" i="25"/>
  <c r="AY188" i="25"/>
  <c r="AY189" i="25"/>
  <c r="AY190" i="25"/>
  <c r="AY191" i="25"/>
  <c r="AY192" i="25"/>
  <c r="AY193" i="25"/>
  <c r="AY194" i="25"/>
  <c r="AY195" i="25"/>
  <c r="AY196" i="25"/>
  <c r="AY197" i="25"/>
  <c r="AY198" i="25"/>
  <c r="AY199" i="25"/>
  <c r="AY200" i="25"/>
  <c r="AY201" i="25"/>
  <c r="AY202" i="25"/>
  <c r="AY203" i="25"/>
  <c r="AY204" i="25"/>
  <c r="AY205" i="25"/>
  <c r="AY206" i="25"/>
  <c r="AY207" i="25"/>
  <c r="AY208" i="25"/>
  <c r="AY209" i="25"/>
  <c r="AY210" i="25"/>
  <c r="AY211" i="25"/>
  <c r="AY212" i="25"/>
  <c r="AY213" i="25"/>
  <c r="AY214" i="25"/>
  <c r="AY215" i="25"/>
  <c r="AY216" i="25"/>
  <c r="AY217" i="25"/>
  <c r="AY218" i="25"/>
  <c r="AY219" i="25"/>
  <c r="AY220" i="25"/>
  <c r="AY221" i="25"/>
  <c r="AY222" i="25"/>
  <c r="AY223" i="25"/>
  <c r="AY224" i="25"/>
  <c r="AY225" i="25"/>
  <c r="AY226" i="25"/>
  <c r="AY227" i="25"/>
  <c r="AY228" i="25"/>
  <c r="AY229" i="25"/>
  <c r="AY230" i="25"/>
  <c r="AY231" i="25"/>
  <c r="AY232" i="25"/>
  <c r="AY233" i="25"/>
  <c r="AY234" i="25"/>
  <c r="AY235" i="25"/>
  <c r="AY236" i="25"/>
  <c r="AY237" i="25"/>
  <c r="AY238" i="25"/>
  <c r="AY239" i="25"/>
  <c r="AY240" i="25"/>
  <c r="AY241" i="25"/>
  <c r="AY242" i="25"/>
  <c r="AY243" i="25"/>
  <c r="AY244" i="25"/>
  <c r="AY245" i="25"/>
  <c r="AY246" i="25"/>
  <c r="AY247" i="25"/>
  <c r="AY248" i="25"/>
  <c r="AY249" i="25"/>
  <c r="AY250" i="25"/>
  <c r="AY251" i="25"/>
  <c r="AY252" i="25"/>
  <c r="AY253" i="25"/>
  <c r="AY254" i="25"/>
  <c r="AY255" i="25"/>
  <c r="AY256" i="25"/>
  <c r="AY257" i="25"/>
  <c r="AY258" i="25"/>
  <c r="AY259" i="25"/>
  <c r="AY260" i="25"/>
  <c r="AY261" i="25"/>
  <c r="AY262" i="25"/>
  <c r="AY263" i="25"/>
  <c r="AY264" i="25"/>
  <c r="AY265" i="25"/>
  <c r="AY266" i="25"/>
  <c r="AY267" i="25"/>
  <c r="AY268" i="25"/>
  <c r="AY269" i="25"/>
  <c r="AY270" i="25"/>
  <c r="AY271" i="25"/>
  <c r="AY272" i="25"/>
  <c r="AY273" i="25"/>
  <c r="AY274" i="25"/>
  <c r="AY275" i="25"/>
  <c r="AY276" i="25"/>
  <c r="AY277" i="25"/>
  <c r="AY278" i="25"/>
  <c r="AY279" i="25"/>
  <c r="AY280" i="25"/>
  <c r="AY281" i="25"/>
  <c r="AY282" i="25"/>
  <c r="AY283" i="25"/>
  <c r="AY284" i="25"/>
  <c r="AY285" i="25"/>
  <c r="AY286" i="25"/>
  <c r="AY287" i="25"/>
  <c r="AY288" i="25"/>
  <c r="AY289" i="25"/>
  <c r="AY290" i="25"/>
  <c r="AY291" i="25"/>
  <c r="AY292" i="25"/>
  <c r="AY293" i="25"/>
  <c r="AY294" i="25"/>
  <c r="AY295" i="25"/>
  <c r="AY296" i="25"/>
  <c r="AY297" i="25"/>
  <c r="AY298" i="25"/>
  <c r="AY299" i="25"/>
  <c r="AY300" i="25"/>
  <c r="AY301" i="25"/>
  <c r="AY302" i="25"/>
  <c r="AY303" i="25"/>
  <c r="AY304" i="25"/>
  <c r="AY305" i="25"/>
  <c r="AY306" i="25"/>
  <c r="AY307" i="25"/>
  <c r="AY308" i="25"/>
  <c r="AY309" i="25"/>
  <c r="AY310" i="25"/>
  <c r="AY311" i="25"/>
  <c r="AY312" i="25"/>
  <c r="AY313" i="25"/>
  <c r="AY314" i="25"/>
  <c r="AY315" i="25"/>
  <c r="AY316" i="25"/>
  <c r="AY317" i="25"/>
  <c r="AY318" i="25"/>
  <c r="AY319" i="25"/>
  <c r="AY320" i="25"/>
  <c r="AY321" i="25"/>
  <c r="AY322" i="25"/>
  <c r="AY323" i="25"/>
  <c r="AY324" i="25"/>
  <c r="AY325" i="25"/>
  <c r="AY326" i="25"/>
  <c r="AY327" i="25"/>
  <c r="AY328" i="25"/>
  <c r="AY329" i="25"/>
  <c r="AY330" i="25"/>
  <c r="AY331" i="25"/>
  <c r="AY332" i="25"/>
  <c r="AY333" i="25"/>
  <c r="AY334" i="25"/>
  <c r="AY335" i="25"/>
  <c r="AY336" i="25"/>
  <c r="AY337" i="25"/>
  <c r="AY338" i="25"/>
  <c r="AY339" i="25"/>
  <c r="AY340" i="25"/>
  <c r="AY341" i="25"/>
  <c r="AY342" i="25"/>
  <c r="AY343" i="25"/>
  <c r="AY344" i="25"/>
  <c r="AY345" i="25"/>
  <c r="AY346" i="25"/>
  <c r="AY347" i="25"/>
  <c r="AY348" i="25"/>
  <c r="AY349" i="25"/>
  <c r="AY350" i="25"/>
  <c r="AY351" i="25"/>
  <c r="AY352" i="25"/>
  <c r="AY353" i="25"/>
  <c r="AY354" i="25"/>
  <c r="AY355" i="25"/>
  <c r="AY356" i="25"/>
  <c r="AY357" i="25"/>
  <c r="AY358" i="25"/>
  <c r="AY359" i="25"/>
  <c r="AY360" i="25"/>
  <c r="AY361" i="25"/>
  <c r="AY362" i="25"/>
  <c r="AY363" i="25"/>
  <c r="AY364" i="25"/>
  <c r="AY365" i="25"/>
  <c r="AY366" i="25"/>
  <c r="AY367" i="25"/>
  <c r="AY368" i="25"/>
  <c r="AY369" i="25"/>
  <c r="AY370" i="25"/>
  <c r="AY371" i="25"/>
  <c r="AY372" i="25"/>
  <c r="AY373" i="25"/>
  <c r="AY374" i="25"/>
  <c r="AY375" i="25"/>
  <c r="AY376" i="25"/>
  <c r="AY377" i="25"/>
  <c r="AY378" i="25"/>
  <c r="AY379" i="25"/>
  <c r="AY380" i="25"/>
  <c r="AY381" i="25"/>
  <c r="AY382" i="25"/>
  <c r="AY383" i="25"/>
  <c r="AY384" i="25"/>
  <c r="AY385" i="25"/>
  <c r="AY386" i="25"/>
  <c r="AY387" i="25"/>
  <c r="AY388" i="25"/>
  <c r="AY389" i="25"/>
  <c r="AY390" i="25"/>
  <c r="AY391" i="25"/>
  <c r="AY392" i="25"/>
  <c r="AY393" i="25"/>
  <c r="AY394" i="25"/>
  <c r="AY395" i="25"/>
  <c r="AY396" i="25"/>
  <c r="AY397" i="25"/>
  <c r="AY398" i="25"/>
  <c r="AY399" i="25"/>
  <c r="AY400" i="25"/>
  <c r="AY401" i="25"/>
  <c r="AY402" i="25"/>
  <c r="AY403" i="25"/>
  <c r="AY404" i="25"/>
  <c r="AY405" i="25"/>
  <c r="AY406" i="25"/>
  <c r="AY407" i="25"/>
  <c r="AY408" i="25"/>
  <c r="AY409" i="25"/>
  <c r="AY410" i="25"/>
  <c r="AY411" i="25"/>
  <c r="AY412" i="25"/>
  <c r="AY413" i="25"/>
  <c r="AY414" i="25"/>
  <c r="AY415" i="25"/>
  <c r="AY416" i="25"/>
  <c r="AY417" i="25"/>
  <c r="AY418" i="25"/>
  <c r="AY419" i="25"/>
  <c r="AY420" i="25"/>
  <c r="AY421" i="25"/>
  <c r="AY422" i="25"/>
  <c r="AY423" i="25"/>
  <c r="AY424" i="25"/>
  <c r="AY425" i="25"/>
  <c r="AY426" i="25"/>
  <c r="AY427" i="25"/>
  <c r="AY428" i="25"/>
  <c r="AY429" i="25"/>
  <c r="AY430" i="25"/>
  <c r="AY431" i="25"/>
  <c r="AY432" i="25"/>
  <c r="AY433" i="25"/>
  <c r="AY434" i="25"/>
  <c r="AY435" i="25"/>
  <c r="AY436" i="25"/>
  <c r="AY437" i="25"/>
  <c r="AY438" i="25"/>
  <c r="AY439" i="25"/>
  <c r="AY440" i="25"/>
  <c r="AY441" i="25"/>
  <c r="AY442" i="25"/>
  <c r="AY443" i="25"/>
  <c r="AY444" i="25"/>
  <c r="AY445" i="25"/>
  <c r="AY446" i="25"/>
  <c r="AY447" i="25"/>
  <c r="AY448" i="25"/>
  <c r="AY449" i="25"/>
  <c r="AY450" i="25"/>
  <c r="AY451" i="25"/>
  <c r="AY452" i="25"/>
  <c r="AY453" i="25"/>
  <c r="AY454" i="25"/>
  <c r="AY455" i="25"/>
  <c r="AY456" i="25"/>
  <c r="AY457" i="25"/>
  <c r="AY458" i="25"/>
  <c r="AY459" i="25"/>
  <c r="AY460" i="25"/>
  <c r="AY461" i="25"/>
  <c r="AY462" i="25"/>
  <c r="AY463" i="25"/>
  <c r="AY464" i="25"/>
  <c r="AY465" i="25"/>
  <c r="AY466" i="25"/>
  <c r="AY467" i="25"/>
  <c r="AY468" i="25"/>
  <c r="AY469" i="25"/>
  <c r="AY470" i="25"/>
  <c r="AY471" i="25"/>
  <c r="AY472" i="25"/>
  <c r="AY473" i="25"/>
  <c r="AY474" i="25"/>
  <c r="AY475" i="25"/>
  <c r="AY476" i="25"/>
  <c r="AY477" i="25"/>
  <c r="AY478" i="25"/>
  <c r="AY479" i="25"/>
  <c r="AY480" i="25"/>
  <c r="AY481" i="25"/>
  <c r="AY482" i="25"/>
  <c r="AY483" i="25"/>
  <c r="AY484" i="25"/>
  <c r="AY485" i="25"/>
  <c r="AY486" i="25"/>
  <c r="AY487" i="25"/>
  <c r="AY488" i="25"/>
  <c r="AY489" i="25"/>
  <c r="AY490" i="25"/>
  <c r="AY491" i="25"/>
  <c r="AY492" i="25"/>
  <c r="AY493" i="25"/>
  <c r="AY494" i="25"/>
  <c r="AY495" i="25"/>
  <c r="AY496" i="25"/>
  <c r="AY497" i="25"/>
  <c r="AY498" i="25"/>
  <c r="AY499" i="25"/>
  <c r="AY500" i="25"/>
  <c r="AY501" i="25"/>
  <c r="AY502" i="25"/>
  <c r="AY2" i="25"/>
  <c r="L46" i="20"/>
  <c r="M46" i="20" s="1"/>
  <c r="L45" i="20"/>
  <c r="L44" i="20"/>
  <c r="M44" i="20" s="1"/>
  <c r="L43" i="20"/>
  <c r="M43" i="20" s="1"/>
  <c r="L42" i="20"/>
  <c r="M42" i="20" s="1"/>
  <c r="L41" i="20"/>
  <c r="M41" i="20" s="1"/>
  <c r="L40" i="20"/>
  <c r="M40" i="20" s="1"/>
  <c r="L39" i="20"/>
  <c r="M39" i="20" s="1"/>
  <c r="L38" i="20"/>
  <c r="M38" i="20" s="1"/>
  <c r="L37" i="20"/>
  <c r="M37" i="20" s="1"/>
  <c r="L36" i="20"/>
  <c r="M36" i="20" s="1"/>
  <c r="L35" i="20"/>
  <c r="M35" i="20" s="1"/>
  <c r="L34" i="20"/>
  <c r="M34" i="20" s="1"/>
  <c r="L33" i="20"/>
  <c r="M33" i="20" s="1"/>
  <c r="L32" i="20"/>
  <c r="M32" i="20" s="1"/>
  <c r="L31" i="20"/>
  <c r="M31" i="20" s="1"/>
  <c r="L30" i="20"/>
  <c r="M30" i="20" s="1"/>
  <c r="L29" i="20"/>
  <c r="M29" i="20" s="1"/>
  <c r="L28" i="20"/>
  <c r="M28" i="20" s="1"/>
  <c r="L27" i="20"/>
  <c r="M27" i="20" s="1"/>
  <c r="L26" i="20"/>
  <c r="M26" i="20" s="1"/>
  <c r="L25" i="20"/>
  <c r="M25" i="20" s="1"/>
  <c r="L24" i="20"/>
  <c r="M24" i="20" s="1"/>
  <c r="L23" i="20"/>
  <c r="M23" i="20" s="1"/>
  <c r="L22" i="20"/>
  <c r="M22" i="20" s="1"/>
  <c r="L21" i="20"/>
  <c r="M21" i="20" s="1"/>
  <c r="L20" i="20"/>
  <c r="M20" i="20" s="1"/>
  <c r="L19" i="20"/>
  <c r="M19" i="20" s="1"/>
  <c r="L18" i="20"/>
  <c r="M18" i="20" s="1"/>
  <c r="L17" i="20"/>
  <c r="M17" i="20" s="1"/>
  <c r="L16" i="20"/>
  <c r="M16" i="20" s="1"/>
  <c r="L15" i="20"/>
  <c r="M15" i="20" s="1"/>
  <c r="L14" i="20"/>
  <c r="M14" i="20" s="1"/>
  <c r="L13" i="20"/>
  <c r="M13" i="20" s="1"/>
  <c r="L12" i="20"/>
  <c r="M12" i="20" s="1"/>
  <c r="L11" i="20"/>
  <c r="M11" i="20" s="1"/>
  <c r="L10" i="20"/>
  <c r="M10" i="20" s="1"/>
  <c r="L9" i="20"/>
  <c r="M9" i="20" s="1"/>
  <c r="L8" i="20"/>
  <c r="M8" i="20" s="1"/>
  <c r="L7" i="20"/>
  <c r="M7" i="20" s="1"/>
  <c r="L6" i="20"/>
  <c r="M6" i="20" s="1"/>
  <c r="M45" i="20"/>
  <c r="D45" i="20"/>
  <c r="C3" i="22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105" i="22"/>
  <c r="C106" i="22"/>
  <c r="C107" i="22"/>
  <c r="C108" i="22"/>
  <c r="C109" i="22"/>
  <c r="C110" i="22"/>
  <c r="C111" i="22"/>
  <c r="C112" i="22"/>
  <c r="C113" i="22"/>
  <c r="C114" i="22"/>
  <c r="C115" i="22"/>
  <c r="C116" i="22"/>
  <c r="C117" i="22"/>
  <c r="C118" i="22"/>
  <c r="C119" i="22"/>
  <c r="C120" i="22"/>
  <c r="C121" i="22"/>
  <c r="C122" i="22"/>
  <c r="C123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41" i="22"/>
  <c r="C142" i="22"/>
  <c r="C143" i="22"/>
  <c r="C144" i="22"/>
  <c r="C145" i="22"/>
  <c r="C146" i="22"/>
  <c r="C147" i="22"/>
  <c r="C148" i="22"/>
  <c r="C149" i="22"/>
  <c r="C150" i="22"/>
  <c r="C151" i="22"/>
  <c r="C152" i="22"/>
  <c r="C153" i="22"/>
  <c r="C154" i="22"/>
  <c r="C155" i="22"/>
  <c r="C156" i="22"/>
  <c r="C157" i="22"/>
  <c r="C158" i="22"/>
  <c r="C159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77" i="22"/>
  <c r="C178" i="22"/>
  <c r="C179" i="22"/>
  <c r="C180" i="22"/>
  <c r="C181" i="22"/>
  <c r="C182" i="22"/>
  <c r="C183" i="22"/>
  <c r="C184" i="22"/>
  <c r="C185" i="22"/>
  <c r="C186" i="22"/>
  <c r="C187" i="22"/>
  <c r="C188" i="22"/>
  <c r="C189" i="22"/>
  <c r="C190" i="22"/>
  <c r="C191" i="22"/>
  <c r="C192" i="22"/>
  <c r="C193" i="22"/>
  <c r="C194" i="22"/>
  <c r="C195" i="22"/>
  <c r="C196" i="22"/>
  <c r="C197" i="22"/>
  <c r="C198" i="22"/>
  <c r="C199" i="22"/>
  <c r="C200" i="22"/>
  <c r="C201" i="22"/>
  <c r="C202" i="22"/>
  <c r="C203" i="22"/>
  <c r="C204" i="22"/>
  <c r="C205" i="22"/>
  <c r="C206" i="22"/>
  <c r="C207" i="22"/>
  <c r="C208" i="22"/>
  <c r="C209" i="22"/>
  <c r="C210" i="22"/>
  <c r="C211" i="22"/>
  <c r="C212" i="22"/>
  <c r="C213" i="22"/>
  <c r="C214" i="22"/>
  <c r="C215" i="22"/>
  <c r="C216" i="22"/>
  <c r="C217" i="22"/>
  <c r="C218" i="22"/>
  <c r="C219" i="22"/>
  <c r="C220" i="22"/>
  <c r="C221" i="22"/>
  <c r="C222" i="22"/>
  <c r="C223" i="22"/>
  <c r="C224" i="22"/>
  <c r="C225" i="22"/>
  <c r="C226" i="22"/>
  <c r="C227" i="22"/>
  <c r="C228" i="22"/>
  <c r="C229" i="22"/>
  <c r="C230" i="22"/>
  <c r="C231" i="22"/>
  <c r="C232" i="22"/>
  <c r="C233" i="22"/>
  <c r="C234" i="22"/>
  <c r="C235" i="22"/>
  <c r="C236" i="22"/>
  <c r="C237" i="22"/>
  <c r="C238" i="22"/>
  <c r="C239" i="22"/>
  <c r="C240" i="22"/>
  <c r="C241" i="22"/>
  <c r="C242" i="22"/>
  <c r="C243" i="22"/>
  <c r="C244" i="22"/>
  <c r="C245" i="22"/>
  <c r="C246" i="22"/>
  <c r="C247" i="22"/>
  <c r="C248" i="22"/>
  <c r="C249" i="22"/>
  <c r="C250" i="22"/>
  <c r="C251" i="22"/>
  <c r="C252" i="22"/>
  <c r="C253" i="22"/>
  <c r="C254" i="22"/>
  <c r="C255" i="22"/>
  <c r="C256" i="22"/>
  <c r="C257" i="22"/>
  <c r="C258" i="22"/>
  <c r="C259" i="22"/>
  <c r="C260" i="22"/>
  <c r="C261" i="22"/>
  <c r="C262" i="22"/>
  <c r="C263" i="22"/>
  <c r="C264" i="22"/>
  <c r="C265" i="22"/>
  <c r="C266" i="22"/>
  <c r="C267" i="22"/>
  <c r="C268" i="22"/>
  <c r="C269" i="22"/>
  <c r="C270" i="22"/>
  <c r="C271" i="22"/>
  <c r="C272" i="22"/>
  <c r="C273" i="22"/>
  <c r="C274" i="22"/>
  <c r="C275" i="22"/>
  <c r="C276" i="22"/>
  <c r="C277" i="22"/>
  <c r="C278" i="22"/>
  <c r="C279" i="22"/>
  <c r="C280" i="22"/>
  <c r="C281" i="22"/>
  <c r="C282" i="22"/>
  <c r="C283" i="22"/>
  <c r="C284" i="22"/>
  <c r="C285" i="22"/>
  <c r="C286" i="22"/>
  <c r="C287" i="22"/>
  <c r="C288" i="22"/>
  <c r="C289" i="22"/>
  <c r="C290" i="22"/>
  <c r="C291" i="22"/>
  <c r="C292" i="22"/>
  <c r="C293" i="22"/>
  <c r="C294" i="22"/>
  <c r="C295" i="22"/>
  <c r="C296" i="22"/>
  <c r="C297" i="22"/>
  <c r="C298" i="22"/>
  <c r="C299" i="22"/>
  <c r="C300" i="22"/>
  <c r="C301" i="22"/>
  <c r="C302" i="22"/>
  <c r="C303" i="22"/>
  <c r="C304" i="22"/>
  <c r="C305" i="22"/>
  <c r="C306" i="22"/>
  <c r="C307" i="22"/>
  <c r="C308" i="22"/>
  <c r="C309" i="22"/>
  <c r="C310" i="22"/>
  <c r="C311" i="22"/>
  <c r="C312" i="22"/>
  <c r="C313" i="22"/>
  <c r="C314" i="22"/>
  <c r="C315" i="22"/>
  <c r="C316" i="22"/>
  <c r="C317" i="22"/>
  <c r="C318" i="22"/>
  <c r="C319" i="22"/>
  <c r="C320" i="22"/>
  <c r="C321" i="22"/>
  <c r="C322" i="22"/>
  <c r="C323" i="22"/>
  <c r="C324" i="22"/>
  <c r="C325" i="22"/>
  <c r="C326" i="22"/>
  <c r="C327" i="22"/>
  <c r="C328" i="22"/>
  <c r="C329" i="22"/>
  <c r="C330" i="22"/>
  <c r="C331" i="22"/>
  <c r="C332" i="22"/>
  <c r="C333" i="22"/>
  <c r="C334" i="22"/>
  <c r="C335" i="22"/>
  <c r="C336" i="22"/>
  <c r="C337" i="22"/>
  <c r="C338" i="22"/>
  <c r="C339" i="22"/>
  <c r="C340" i="22"/>
  <c r="C341" i="22"/>
  <c r="C342" i="22"/>
  <c r="C343" i="22"/>
  <c r="C344" i="22"/>
  <c r="C345" i="22"/>
  <c r="C346" i="22"/>
  <c r="C347" i="22"/>
  <c r="C348" i="22"/>
  <c r="C349" i="22"/>
  <c r="C350" i="22"/>
  <c r="C351" i="22"/>
  <c r="C352" i="22"/>
  <c r="C353" i="22"/>
  <c r="C354" i="22"/>
  <c r="C355" i="22"/>
  <c r="C356" i="22"/>
  <c r="C357" i="22"/>
  <c r="C358" i="22"/>
  <c r="C359" i="22"/>
  <c r="C360" i="22"/>
  <c r="C361" i="22"/>
  <c r="C362" i="22"/>
  <c r="C363" i="22"/>
  <c r="C364" i="22"/>
  <c r="C365" i="22"/>
  <c r="C366" i="22"/>
  <c r="C367" i="22"/>
  <c r="C368" i="22"/>
  <c r="C369" i="22"/>
  <c r="C370" i="22"/>
  <c r="C371" i="22"/>
  <c r="C372" i="22"/>
  <c r="C373" i="22"/>
  <c r="C374" i="22"/>
  <c r="C375" i="22"/>
  <c r="C376" i="22"/>
  <c r="C377" i="22"/>
  <c r="C378" i="22"/>
  <c r="C379" i="22"/>
  <c r="C380" i="22"/>
  <c r="C381" i="22"/>
  <c r="C382" i="22"/>
  <c r="C383" i="22"/>
  <c r="C384" i="22"/>
  <c r="C385" i="22"/>
  <c r="C386" i="22"/>
  <c r="C387" i="22"/>
  <c r="C388" i="22"/>
  <c r="C389" i="22"/>
  <c r="C390" i="22"/>
  <c r="C391" i="22"/>
  <c r="C392" i="22"/>
  <c r="C393" i="22"/>
  <c r="C394" i="22"/>
  <c r="C395" i="22"/>
  <c r="C396" i="22"/>
  <c r="C397" i="22"/>
  <c r="C398" i="22"/>
  <c r="C399" i="22"/>
  <c r="C400" i="22"/>
  <c r="C401" i="22"/>
  <c r="C402" i="22"/>
  <c r="C403" i="22"/>
  <c r="C404" i="22"/>
  <c r="C405" i="22"/>
  <c r="C406" i="22"/>
  <c r="C407" i="22"/>
  <c r="C408" i="22"/>
  <c r="C409" i="22"/>
  <c r="C410" i="22"/>
  <c r="C411" i="22"/>
  <c r="C412" i="22"/>
  <c r="C413" i="22"/>
  <c r="C414" i="22"/>
  <c r="C415" i="22"/>
  <c r="C416" i="22"/>
  <c r="C417" i="22"/>
  <c r="C418" i="22"/>
  <c r="C419" i="22"/>
  <c r="C420" i="22"/>
  <c r="C421" i="22"/>
  <c r="C422" i="22"/>
  <c r="C423" i="22"/>
  <c r="C424" i="22"/>
  <c r="C425" i="22"/>
  <c r="C426" i="22"/>
  <c r="C427" i="22"/>
  <c r="C428" i="22"/>
  <c r="C429" i="22"/>
  <c r="C430" i="22"/>
  <c r="C431" i="22"/>
  <c r="C432" i="22"/>
  <c r="C433" i="22"/>
  <c r="C434" i="22"/>
  <c r="C435" i="22"/>
  <c r="C436" i="22"/>
  <c r="C437" i="22"/>
  <c r="C438" i="22"/>
  <c r="C439" i="22"/>
  <c r="C440" i="22"/>
  <c r="C441" i="22"/>
  <c r="C442" i="22"/>
  <c r="C443" i="22"/>
  <c r="C444" i="22"/>
  <c r="C445" i="22"/>
  <c r="C446" i="22"/>
  <c r="C447" i="22"/>
  <c r="C448" i="22"/>
  <c r="C449" i="22"/>
  <c r="C450" i="22"/>
  <c r="C451" i="22"/>
  <c r="C452" i="22"/>
  <c r="C453" i="22"/>
  <c r="C454" i="22"/>
  <c r="C455" i="22"/>
  <c r="C456" i="22"/>
  <c r="C457" i="22"/>
  <c r="C458" i="22"/>
  <c r="C459" i="22"/>
  <c r="C460" i="22"/>
  <c r="C461" i="22"/>
  <c r="C462" i="22"/>
  <c r="C463" i="22"/>
  <c r="C464" i="22"/>
  <c r="C465" i="22"/>
  <c r="C466" i="22"/>
  <c r="C467" i="22"/>
  <c r="C468" i="22"/>
  <c r="C469" i="22"/>
  <c r="C470" i="22"/>
  <c r="C471" i="22"/>
  <c r="C472" i="22"/>
  <c r="C473" i="22"/>
  <c r="C474" i="22"/>
  <c r="C475" i="22"/>
  <c r="C476" i="22"/>
  <c r="C477" i="22"/>
  <c r="C478" i="22"/>
  <c r="C479" i="22"/>
  <c r="C480" i="22"/>
  <c r="C481" i="22"/>
  <c r="C482" i="22"/>
  <c r="C483" i="22"/>
  <c r="C484" i="22"/>
  <c r="C485" i="22"/>
  <c r="C486" i="22"/>
  <c r="C487" i="22"/>
  <c r="C488" i="22"/>
  <c r="C489" i="22"/>
  <c r="C490" i="22"/>
  <c r="C491" i="22"/>
  <c r="C492" i="22"/>
  <c r="C493" i="22"/>
  <c r="C494" i="22"/>
  <c r="C495" i="22"/>
  <c r="C496" i="22"/>
  <c r="C497" i="22"/>
  <c r="C498" i="22"/>
  <c r="C499" i="22"/>
  <c r="C500" i="22"/>
  <c r="C501" i="22"/>
  <c r="C502" i="22"/>
  <c r="C2" i="22"/>
  <c r="AX61" i="24"/>
  <c r="AX62" i="24"/>
  <c r="AX63" i="24"/>
  <c r="AX64" i="24"/>
  <c r="AX65" i="24"/>
  <c r="AX66" i="24"/>
  <c r="AX67" i="24"/>
  <c r="AX68" i="24"/>
  <c r="AX69" i="24"/>
  <c r="AX70" i="24"/>
  <c r="AX71" i="24"/>
  <c r="AX72" i="24"/>
  <c r="AX73" i="24"/>
  <c r="AX74" i="24"/>
  <c r="AX75" i="24"/>
  <c r="AX76" i="24"/>
  <c r="AX77" i="24"/>
  <c r="AX78" i="24"/>
  <c r="AX79" i="24"/>
  <c r="AX80" i="24"/>
  <c r="AX81" i="24"/>
  <c r="AX82" i="24"/>
  <c r="AX83" i="24"/>
  <c r="AX84" i="24"/>
  <c r="AX85" i="24"/>
  <c r="AX86" i="24"/>
  <c r="AX87" i="24"/>
  <c r="AX88" i="24"/>
  <c r="AX89" i="24"/>
  <c r="AX90" i="24"/>
  <c r="AX91" i="24"/>
  <c r="AX92" i="24"/>
  <c r="AX93" i="24"/>
  <c r="AX94" i="24"/>
  <c r="AX95" i="24"/>
  <c r="AX96" i="24"/>
  <c r="AX97" i="24"/>
  <c r="AX98" i="24"/>
  <c r="AX99" i="24"/>
  <c r="AX100" i="24"/>
  <c r="AX101" i="24"/>
  <c r="AX102" i="24"/>
  <c r="AX103" i="24"/>
  <c r="AX104" i="24"/>
  <c r="AX105" i="24"/>
  <c r="AX106" i="24"/>
  <c r="AX107" i="24"/>
  <c r="AX108" i="24"/>
  <c r="AX109" i="24"/>
  <c r="AX110" i="24"/>
  <c r="AX111" i="24"/>
  <c r="AX112" i="24"/>
  <c r="AX113" i="24"/>
  <c r="AX114" i="24"/>
  <c r="AX115" i="24"/>
  <c r="AX116" i="24"/>
  <c r="AX117" i="24"/>
  <c r="AX118" i="24"/>
  <c r="AX119" i="24"/>
  <c r="AX120" i="24"/>
  <c r="AX121" i="24"/>
  <c r="AX122" i="24"/>
  <c r="AX123" i="24"/>
  <c r="AX124" i="24"/>
  <c r="AX125" i="24"/>
  <c r="AX126" i="24"/>
  <c r="AX127" i="24"/>
  <c r="AX128" i="24"/>
  <c r="AX129" i="24"/>
  <c r="AX130" i="24"/>
  <c r="AX131" i="24"/>
  <c r="AX132" i="24"/>
  <c r="AX133" i="24"/>
  <c r="AX134" i="24"/>
  <c r="AX135" i="24"/>
  <c r="AX136" i="24"/>
  <c r="AX137" i="24"/>
  <c r="AX138" i="24"/>
  <c r="AX139" i="24"/>
  <c r="AX140" i="24"/>
  <c r="AX141" i="24"/>
  <c r="AX142" i="24"/>
  <c r="AX143" i="24"/>
  <c r="AX144" i="24"/>
  <c r="AX145" i="24"/>
  <c r="AX146" i="24"/>
  <c r="AX147" i="24"/>
  <c r="AX148" i="24"/>
  <c r="AX149" i="24"/>
  <c r="AX150" i="24"/>
  <c r="AX151" i="24"/>
  <c r="AX152" i="24"/>
  <c r="AX153" i="24"/>
  <c r="AX154" i="24"/>
  <c r="AX155" i="24"/>
  <c r="AX156" i="24"/>
  <c r="AX157" i="24"/>
  <c r="AX158" i="24"/>
  <c r="AX159" i="24"/>
  <c r="AX160" i="24"/>
  <c r="AX161" i="24"/>
  <c r="AX162" i="24"/>
  <c r="AX163" i="24"/>
  <c r="AX164" i="24"/>
  <c r="AX165" i="24"/>
  <c r="AX166" i="24"/>
  <c r="AX167" i="24"/>
  <c r="AX168" i="24"/>
  <c r="AX169" i="24"/>
  <c r="AX170" i="24"/>
  <c r="AX171" i="24"/>
  <c r="AX172" i="24"/>
  <c r="AX173" i="24"/>
  <c r="AX174" i="24"/>
  <c r="AX175" i="24"/>
  <c r="AX176" i="24"/>
  <c r="AX177" i="24"/>
  <c r="AX178" i="24"/>
  <c r="AX179" i="24"/>
  <c r="AX180" i="24"/>
  <c r="AX181" i="24"/>
  <c r="AX182" i="24"/>
  <c r="AX183" i="24"/>
  <c r="AX184" i="24"/>
  <c r="AX185" i="24"/>
  <c r="AX186" i="24"/>
  <c r="AX187" i="24"/>
  <c r="AX188" i="24"/>
  <c r="AX189" i="24"/>
  <c r="AX190" i="24"/>
  <c r="AX191" i="24"/>
  <c r="AX192" i="24"/>
  <c r="AX193" i="24"/>
  <c r="AX194" i="24"/>
  <c r="AX195" i="24"/>
  <c r="AX196" i="24"/>
  <c r="AX197" i="24"/>
  <c r="AX198" i="24"/>
  <c r="AX199" i="24"/>
  <c r="AX200" i="24"/>
  <c r="AX201" i="24"/>
  <c r="AX202" i="24"/>
  <c r="AX203" i="24"/>
  <c r="AX204" i="24"/>
  <c r="AX205" i="24"/>
  <c r="AX206" i="24"/>
  <c r="AX207" i="24"/>
  <c r="AX208" i="24"/>
  <c r="AX209" i="24"/>
  <c r="AX210" i="24"/>
  <c r="AX211" i="24"/>
  <c r="AX212" i="24"/>
  <c r="AX213" i="24"/>
  <c r="AX214" i="24"/>
  <c r="AX215" i="24"/>
  <c r="AX216" i="24"/>
  <c r="AX217" i="24"/>
  <c r="AX218" i="24"/>
  <c r="AX219" i="24"/>
  <c r="AX220" i="24"/>
  <c r="AX221" i="24"/>
  <c r="AX222" i="24"/>
  <c r="AX223" i="24"/>
  <c r="AX224" i="24"/>
  <c r="AX225" i="24"/>
  <c r="AX226" i="24"/>
  <c r="AX227" i="24"/>
  <c r="AX228" i="24"/>
  <c r="AX229" i="24"/>
  <c r="AX230" i="24"/>
  <c r="AX231" i="24"/>
  <c r="AX232" i="24"/>
  <c r="AX233" i="24"/>
  <c r="AX234" i="24"/>
  <c r="AX235" i="24"/>
  <c r="AX236" i="24"/>
  <c r="AX237" i="24"/>
  <c r="AX238" i="24"/>
  <c r="AX239" i="24"/>
  <c r="AX240" i="24"/>
  <c r="AX241" i="24"/>
  <c r="AX242" i="24"/>
  <c r="AX243" i="24"/>
  <c r="AX244" i="24"/>
  <c r="AX245" i="24"/>
  <c r="AX246" i="24"/>
  <c r="AX247" i="24"/>
  <c r="AX248" i="24"/>
  <c r="AX249" i="24"/>
  <c r="AX250" i="24"/>
  <c r="AX251" i="24"/>
  <c r="AX252" i="24"/>
  <c r="AX253" i="24"/>
  <c r="AX254" i="24"/>
  <c r="AX255" i="24"/>
  <c r="AX256" i="24"/>
  <c r="AX257" i="24"/>
  <c r="AX258" i="24"/>
  <c r="AX259" i="24"/>
  <c r="AX260" i="24"/>
  <c r="AX261" i="24"/>
  <c r="AX262" i="24"/>
  <c r="AX263" i="24"/>
  <c r="AX264" i="24"/>
  <c r="AX265" i="24"/>
  <c r="AX266" i="24"/>
  <c r="AX267" i="24"/>
  <c r="AX268" i="24"/>
  <c r="AX269" i="24"/>
  <c r="AX270" i="24"/>
  <c r="AX271" i="24"/>
  <c r="AX272" i="24"/>
  <c r="AX273" i="24"/>
  <c r="AX274" i="24"/>
  <c r="AX275" i="24"/>
  <c r="AX276" i="24"/>
  <c r="AX277" i="24"/>
  <c r="AX278" i="24"/>
  <c r="AX279" i="24"/>
  <c r="AX280" i="24"/>
  <c r="AX281" i="24"/>
  <c r="AX282" i="24"/>
  <c r="AX283" i="24"/>
  <c r="AX284" i="24"/>
  <c r="AX285" i="24"/>
  <c r="AX286" i="24"/>
  <c r="AX287" i="24"/>
  <c r="AX288" i="24"/>
  <c r="AX289" i="24"/>
  <c r="AX290" i="24"/>
  <c r="AX291" i="24"/>
  <c r="AX292" i="24"/>
  <c r="AX293" i="24"/>
  <c r="AX294" i="24"/>
  <c r="AX295" i="24"/>
  <c r="AX296" i="24"/>
  <c r="AX297" i="24"/>
  <c r="AX298" i="24"/>
  <c r="AX299" i="24"/>
  <c r="AX300" i="24"/>
  <c r="AX301" i="24"/>
  <c r="AX302" i="24"/>
  <c r="AX303" i="24"/>
  <c r="AX304" i="24"/>
  <c r="AX305" i="24"/>
  <c r="AX306" i="24"/>
  <c r="AX307" i="24"/>
  <c r="AX308" i="24"/>
  <c r="AX309" i="24"/>
  <c r="AX310" i="24"/>
  <c r="AX311" i="24"/>
  <c r="AX312" i="24"/>
  <c r="AX313" i="24"/>
  <c r="AX314" i="24"/>
  <c r="AX315" i="24"/>
  <c r="AX316" i="24"/>
  <c r="AX317" i="24"/>
  <c r="AX318" i="24"/>
  <c r="AX319" i="24"/>
  <c r="AX320" i="24"/>
  <c r="AX321" i="24"/>
  <c r="AX322" i="24"/>
  <c r="AX323" i="24"/>
  <c r="AX324" i="24"/>
  <c r="AX325" i="24"/>
  <c r="AX326" i="24"/>
  <c r="AX327" i="24"/>
  <c r="AX328" i="24"/>
  <c r="AX329" i="24"/>
  <c r="AX330" i="24"/>
  <c r="AX331" i="24"/>
  <c r="AX332" i="24"/>
  <c r="AX333" i="24"/>
  <c r="AX334" i="24"/>
  <c r="AX335" i="24"/>
  <c r="AX336" i="24"/>
  <c r="AX337" i="24"/>
  <c r="AX338" i="24"/>
  <c r="AX339" i="24"/>
  <c r="AX340" i="24"/>
  <c r="AX341" i="24"/>
  <c r="AX342" i="24"/>
  <c r="AX343" i="24"/>
  <c r="AX344" i="24"/>
  <c r="AX345" i="24"/>
  <c r="AX346" i="24"/>
  <c r="AX347" i="24"/>
  <c r="AX348" i="24"/>
  <c r="AX349" i="24"/>
  <c r="AX350" i="24"/>
  <c r="AX351" i="24"/>
  <c r="AX352" i="24"/>
  <c r="AX353" i="24"/>
  <c r="AX354" i="24"/>
  <c r="AX355" i="24"/>
  <c r="AX356" i="24"/>
  <c r="AX357" i="24"/>
  <c r="AX358" i="24"/>
  <c r="AX359" i="24"/>
  <c r="AX360" i="24"/>
  <c r="AX361" i="24"/>
  <c r="AX362" i="24"/>
  <c r="AX363" i="24"/>
  <c r="AX364" i="24"/>
  <c r="AX365" i="24"/>
  <c r="AX366" i="24"/>
  <c r="AX367" i="24"/>
  <c r="AX368" i="24"/>
  <c r="AX369" i="24"/>
  <c r="AX370" i="24"/>
  <c r="AX371" i="24"/>
  <c r="AX372" i="24"/>
  <c r="AX373" i="24"/>
  <c r="AX374" i="24"/>
  <c r="AX375" i="24"/>
  <c r="AX376" i="24"/>
  <c r="AX377" i="24"/>
  <c r="AX378" i="24"/>
  <c r="AX379" i="24"/>
  <c r="AX380" i="24"/>
  <c r="AX381" i="24"/>
  <c r="AX382" i="24"/>
  <c r="AX383" i="24"/>
  <c r="AX384" i="24"/>
  <c r="AX385" i="24"/>
  <c r="AX386" i="24"/>
  <c r="AX387" i="24"/>
  <c r="AX388" i="24"/>
  <c r="AX389" i="24"/>
  <c r="AX390" i="24"/>
  <c r="AX391" i="24"/>
  <c r="AX392" i="24"/>
  <c r="AX393" i="24"/>
  <c r="AX394" i="24"/>
  <c r="AX395" i="24"/>
  <c r="AX396" i="24"/>
  <c r="AX397" i="24"/>
  <c r="AX398" i="24"/>
  <c r="AX399" i="24"/>
  <c r="AX400" i="24"/>
  <c r="AX401" i="24"/>
  <c r="AX402" i="24"/>
  <c r="AX403" i="24"/>
  <c r="AX404" i="24"/>
  <c r="AX405" i="24"/>
  <c r="AX406" i="24"/>
  <c r="AX407" i="24"/>
  <c r="AX408" i="24"/>
  <c r="AX409" i="24"/>
  <c r="AX410" i="24"/>
  <c r="AX411" i="24"/>
  <c r="AX412" i="24"/>
  <c r="AX413" i="24"/>
  <c r="AX414" i="24"/>
  <c r="AX415" i="24"/>
  <c r="AX416" i="24"/>
  <c r="AX417" i="24"/>
  <c r="AX418" i="24"/>
  <c r="AX419" i="24"/>
  <c r="AX420" i="24"/>
  <c r="AX421" i="24"/>
  <c r="AX422" i="24"/>
  <c r="AX423" i="24"/>
  <c r="AX424" i="24"/>
  <c r="AX425" i="24"/>
  <c r="AX426" i="24"/>
  <c r="AX427" i="24"/>
  <c r="AX428" i="24"/>
  <c r="AX429" i="24"/>
  <c r="AX430" i="24"/>
  <c r="AX431" i="24"/>
  <c r="AX432" i="24"/>
  <c r="AX433" i="24"/>
  <c r="AX434" i="24"/>
  <c r="AX435" i="24"/>
  <c r="AX436" i="24"/>
  <c r="AX437" i="24"/>
  <c r="AX438" i="24"/>
  <c r="AX439" i="24"/>
  <c r="AX440" i="24"/>
  <c r="AX441" i="24"/>
  <c r="AX442" i="24"/>
  <c r="AX443" i="24"/>
  <c r="AX444" i="24"/>
  <c r="AX445" i="24"/>
  <c r="AX446" i="24"/>
  <c r="AX447" i="24"/>
  <c r="AX448" i="24"/>
  <c r="AX449" i="24"/>
  <c r="AX450" i="24"/>
  <c r="AX451" i="24"/>
  <c r="AX452" i="24"/>
  <c r="AX453" i="24"/>
  <c r="AX454" i="24"/>
  <c r="AX455" i="24"/>
  <c r="AX456" i="24"/>
  <c r="AX457" i="24"/>
  <c r="AX458" i="24"/>
  <c r="AX459" i="24"/>
  <c r="AX460" i="24"/>
  <c r="AX461" i="24"/>
  <c r="AX462" i="24"/>
  <c r="AX463" i="24"/>
  <c r="AX464" i="24"/>
  <c r="AX465" i="24"/>
  <c r="AX466" i="24"/>
  <c r="AX467" i="24"/>
  <c r="AX468" i="24"/>
  <c r="AX469" i="24"/>
  <c r="AX470" i="24"/>
  <c r="AX471" i="24"/>
  <c r="AX472" i="24"/>
  <c r="AX473" i="24"/>
  <c r="AX474" i="24"/>
  <c r="AX475" i="24"/>
  <c r="AX476" i="24"/>
  <c r="AX477" i="24"/>
  <c r="AX478" i="24"/>
  <c r="AX479" i="24"/>
  <c r="AX480" i="24"/>
  <c r="AX481" i="24"/>
  <c r="AX482" i="24"/>
  <c r="AX483" i="24"/>
  <c r="AX484" i="24"/>
  <c r="AX485" i="24"/>
  <c r="AX486" i="24"/>
  <c r="AX487" i="24"/>
  <c r="AX488" i="24"/>
  <c r="AX489" i="24"/>
  <c r="AX490" i="24"/>
  <c r="AX491" i="24"/>
  <c r="AX492" i="24"/>
  <c r="AX493" i="24"/>
  <c r="AX494" i="24"/>
  <c r="AX495" i="24"/>
  <c r="AX496" i="24"/>
  <c r="AX497" i="24"/>
  <c r="AX498" i="24"/>
  <c r="AX499" i="24"/>
  <c r="AX500" i="24"/>
  <c r="AX501" i="24"/>
  <c r="AX502" i="24"/>
  <c r="AX503" i="24"/>
  <c r="AX504" i="24"/>
  <c r="AX2" i="24"/>
  <c r="AX3" i="24"/>
  <c r="AX4" i="24"/>
  <c r="AX5" i="24"/>
  <c r="AX6" i="24"/>
  <c r="AX7" i="24"/>
  <c r="AX8" i="24"/>
  <c r="AX9" i="24"/>
  <c r="AX10" i="24"/>
  <c r="AX11" i="24"/>
  <c r="AX12" i="24"/>
  <c r="AX13" i="24"/>
  <c r="AX14" i="24"/>
  <c r="AX15" i="24"/>
  <c r="AX16" i="24"/>
  <c r="AX17" i="24"/>
  <c r="AX18" i="24"/>
  <c r="AX19" i="24"/>
  <c r="AX20" i="24"/>
  <c r="AX21" i="24"/>
  <c r="AX22" i="24"/>
  <c r="AX23" i="24"/>
  <c r="AX24" i="24"/>
  <c r="AX25" i="24"/>
  <c r="AX26" i="24"/>
  <c r="AX27" i="24"/>
  <c r="AX28" i="24"/>
  <c r="AX29" i="24"/>
  <c r="AX30" i="24"/>
  <c r="AX31" i="24"/>
  <c r="AX32" i="24"/>
  <c r="AX33" i="24"/>
  <c r="AX34" i="24"/>
  <c r="AX35" i="24"/>
  <c r="AX36" i="24"/>
  <c r="AX37" i="24"/>
  <c r="AX38" i="24"/>
  <c r="AX39" i="24"/>
  <c r="AX40" i="24"/>
  <c r="AX41" i="24"/>
  <c r="AX42" i="24"/>
  <c r="AX43" i="24"/>
  <c r="AX44" i="24"/>
  <c r="AX45" i="24"/>
  <c r="AX46" i="24"/>
  <c r="AX47" i="24"/>
  <c r="AX48" i="24"/>
  <c r="AX49" i="24"/>
  <c r="AX50" i="24"/>
  <c r="AX51" i="24"/>
  <c r="AX52" i="24"/>
  <c r="AX53" i="24"/>
  <c r="AX54" i="24"/>
  <c r="AX55" i="24"/>
  <c r="AX506" i="24"/>
  <c r="S48" i="20" l="1"/>
  <c r="T48" i="20" s="1"/>
  <c r="L47" i="20"/>
  <c r="R48" i="23"/>
  <c r="K47" i="23"/>
  <c r="C47" i="23"/>
  <c r="D40" i="23"/>
  <c r="J3" i="23"/>
  <c r="C47" i="20"/>
  <c r="D44" i="20"/>
  <c r="D48" i="20" s="1"/>
  <c r="F48" i="20" s="1"/>
  <c r="E39" i="20"/>
  <c r="F39" i="20" s="1"/>
  <c r="E38" i="20"/>
  <c r="F38" i="20" s="1"/>
  <c r="E37" i="20"/>
  <c r="F37" i="20" s="1"/>
  <c r="E36" i="20"/>
  <c r="F36" i="20" s="1"/>
  <c r="E35" i="20"/>
  <c r="F35" i="20" s="1"/>
  <c r="E34" i="20"/>
  <c r="F34" i="20" s="1"/>
  <c r="E33" i="20"/>
  <c r="F33" i="20" s="1"/>
  <c r="E32" i="20"/>
  <c r="F32" i="20" s="1"/>
  <c r="E31" i="20"/>
  <c r="F31" i="20" s="1"/>
  <c r="E30" i="20"/>
  <c r="F30" i="20" s="1"/>
  <c r="E29" i="20"/>
  <c r="F29" i="20" s="1"/>
  <c r="E28" i="20"/>
  <c r="F28" i="20" s="1"/>
  <c r="E27" i="20"/>
  <c r="F27" i="20" s="1"/>
  <c r="E26" i="20"/>
  <c r="F26" i="20" s="1"/>
  <c r="E25" i="20"/>
  <c r="F25" i="20" s="1"/>
  <c r="E24" i="20"/>
  <c r="F24" i="20" s="1"/>
  <c r="E23" i="20"/>
  <c r="F23" i="20" s="1"/>
  <c r="E22" i="20"/>
  <c r="F22" i="20" s="1"/>
  <c r="E21" i="20"/>
  <c r="F21" i="20" s="1"/>
  <c r="E20" i="20"/>
  <c r="F20" i="20" s="1"/>
  <c r="E19" i="20"/>
  <c r="F19" i="20" s="1"/>
  <c r="E18" i="20"/>
  <c r="F18" i="20" s="1"/>
  <c r="E17" i="20"/>
  <c r="F17" i="20" s="1"/>
  <c r="E16" i="20"/>
  <c r="F16" i="20" s="1"/>
  <c r="E15" i="20"/>
  <c r="F15" i="20" s="1"/>
  <c r="E14" i="20"/>
  <c r="F14" i="20" s="1"/>
  <c r="E13" i="20"/>
  <c r="F13" i="20" s="1"/>
  <c r="E12" i="20"/>
  <c r="F12" i="20" s="1"/>
  <c r="E11" i="20"/>
  <c r="F11" i="20" s="1"/>
  <c r="E10" i="20"/>
  <c r="F10" i="20" s="1"/>
  <c r="E9" i="20"/>
  <c r="F9" i="20" s="1"/>
  <c r="E8" i="20"/>
  <c r="F8" i="20" s="1"/>
  <c r="E7" i="20"/>
  <c r="F7" i="20" s="1"/>
  <c r="E6" i="20"/>
  <c r="F6" i="20" s="1"/>
  <c r="J3" i="20"/>
  <c r="AQ361" i="21"/>
  <c r="AQ362" i="21"/>
  <c r="AQ363" i="21"/>
  <c r="AQ364" i="21"/>
  <c r="AQ365" i="21"/>
  <c r="AQ366" i="21"/>
  <c r="AQ367" i="21"/>
  <c r="AQ368" i="21"/>
  <c r="AQ369" i="21"/>
  <c r="AQ370" i="21"/>
  <c r="AQ371" i="21"/>
  <c r="AQ372" i="21"/>
  <c r="AQ373" i="21"/>
  <c r="AQ374" i="21"/>
  <c r="AQ375" i="21"/>
  <c r="AQ376" i="21"/>
  <c r="AQ377" i="21"/>
  <c r="AQ378" i="21"/>
  <c r="AQ379" i="21"/>
  <c r="AQ380" i="21"/>
  <c r="AQ381" i="21"/>
  <c r="AQ382" i="21"/>
  <c r="AQ383" i="21"/>
  <c r="AQ384" i="21"/>
  <c r="AQ385" i="21"/>
  <c r="AQ386" i="21"/>
  <c r="AQ387" i="21"/>
  <c r="AQ388" i="21"/>
  <c r="AQ389" i="21"/>
  <c r="AQ390" i="21"/>
  <c r="AQ391" i="21"/>
  <c r="AQ392" i="21"/>
  <c r="AQ393" i="21"/>
  <c r="AQ394" i="21"/>
  <c r="AQ395" i="21"/>
  <c r="AQ396" i="21"/>
  <c r="AQ397" i="21"/>
  <c r="AQ398" i="21"/>
  <c r="AQ399" i="21"/>
  <c r="AQ400" i="21"/>
  <c r="AQ401" i="21"/>
  <c r="AQ402" i="21"/>
  <c r="AQ403" i="21"/>
  <c r="AQ404" i="21"/>
  <c r="AQ405" i="21"/>
  <c r="AQ406" i="21"/>
  <c r="AQ407" i="21"/>
  <c r="AQ408" i="21"/>
  <c r="AQ409" i="21"/>
  <c r="AQ410" i="21"/>
  <c r="AQ411" i="21"/>
  <c r="AQ412" i="21"/>
  <c r="AQ413" i="21"/>
  <c r="AQ414" i="21"/>
  <c r="AQ415" i="21"/>
  <c r="AQ416" i="21"/>
  <c r="AQ417" i="21"/>
  <c r="AQ418" i="21"/>
  <c r="AQ419" i="21"/>
  <c r="AQ420" i="21"/>
  <c r="AQ421" i="21"/>
  <c r="AQ422" i="21"/>
  <c r="AQ423" i="21"/>
  <c r="AQ424" i="21"/>
  <c r="AQ425" i="21"/>
  <c r="AQ426" i="21"/>
  <c r="AQ427" i="21"/>
  <c r="AQ428" i="21"/>
  <c r="AQ429" i="21"/>
  <c r="AQ430" i="21"/>
  <c r="AQ431" i="21"/>
  <c r="AQ432" i="21"/>
  <c r="AQ433" i="21"/>
  <c r="AQ434" i="21"/>
  <c r="AQ435" i="21"/>
  <c r="AQ436" i="21"/>
  <c r="AQ437" i="21"/>
  <c r="AQ438" i="21"/>
  <c r="AQ439" i="21"/>
  <c r="AQ440" i="21"/>
  <c r="AQ441" i="21"/>
  <c r="AQ442" i="21"/>
  <c r="AQ443" i="21"/>
  <c r="AQ444" i="21"/>
  <c r="AQ445" i="21"/>
  <c r="AQ446" i="21"/>
  <c r="AQ447" i="21"/>
  <c r="AQ448" i="21"/>
  <c r="AQ449" i="21"/>
  <c r="AQ450" i="21"/>
  <c r="AQ451" i="21"/>
  <c r="AQ452" i="21"/>
  <c r="AQ453" i="21"/>
  <c r="AQ454" i="21"/>
  <c r="AQ455" i="21"/>
  <c r="AQ456" i="21"/>
  <c r="AQ457" i="21"/>
  <c r="AQ458" i="21"/>
  <c r="AQ459" i="21"/>
  <c r="AQ460" i="21"/>
  <c r="AQ461" i="21"/>
  <c r="AQ462" i="21"/>
  <c r="AQ463" i="21"/>
  <c r="AQ464" i="21"/>
  <c r="AQ465" i="21"/>
  <c r="AQ466" i="21"/>
  <c r="AQ467" i="21"/>
  <c r="AQ468" i="21"/>
  <c r="AQ469" i="21"/>
  <c r="AQ470" i="21"/>
  <c r="AQ471" i="21"/>
  <c r="AQ472" i="21"/>
  <c r="AQ473" i="21"/>
  <c r="AQ474" i="21"/>
  <c r="AQ475" i="21"/>
  <c r="AQ476" i="21"/>
  <c r="AQ477" i="21"/>
  <c r="AQ478" i="21"/>
  <c r="AQ479" i="21"/>
  <c r="AQ480" i="21"/>
  <c r="AQ481" i="21"/>
  <c r="AQ482" i="21"/>
  <c r="AQ483" i="21"/>
  <c r="AQ484" i="21"/>
  <c r="AQ485" i="21"/>
  <c r="AQ486" i="21"/>
  <c r="AQ487" i="21"/>
  <c r="AQ488" i="21"/>
  <c r="AQ489" i="21"/>
  <c r="AQ490" i="21"/>
  <c r="AQ491" i="21"/>
  <c r="AQ492" i="21"/>
  <c r="AQ493" i="21"/>
  <c r="AQ494" i="21"/>
  <c r="AQ495" i="21"/>
  <c r="AQ496" i="21"/>
  <c r="AQ497" i="21"/>
  <c r="AQ498" i="21"/>
  <c r="AQ499" i="21"/>
  <c r="AQ500" i="21"/>
  <c r="AQ501" i="21"/>
  <c r="AQ502" i="21"/>
  <c r="B433" i="22"/>
  <c r="B434" i="22"/>
  <c r="B435" i="22"/>
  <c r="B436" i="22"/>
  <c r="B437" i="22"/>
  <c r="B438" i="22"/>
  <c r="B439" i="22"/>
  <c r="B440" i="22"/>
  <c r="B441" i="22"/>
  <c r="B442" i="22"/>
  <c r="B443" i="22"/>
  <c r="B444" i="22"/>
  <c r="B445" i="22"/>
  <c r="B446" i="22"/>
  <c r="B447" i="22"/>
  <c r="B448" i="22"/>
  <c r="B449" i="22"/>
  <c r="B450" i="22"/>
  <c r="B451" i="22"/>
  <c r="B452" i="22"/>
  <c r="B453" i="22"/>
  <c r="B454" i="22"/>
  <c r="B455" i="22"/>
  <c r="B456" i="22"/>
  <c r="B457" i="22"/>
  <c r="B458" i="22"/>
  <c r="B459" i="22"/>
  <c r="B460" i="22"/>
  <c r="B461" i="22"/>
  <c r="B462" i="22"/>
  <c r="B463" i="22"/>
  <c r="B464" i="22"/>
  <c r="B465" i="22"/>
  <c r="B466" i="22"/>
  <c r="B467" i="22"/>
  <c r="B468" i="22"/>
  <c r="B469" i="22"/>
  <c r="B470" i="22"/>
  <c r="B471" i="22"/>
  <c r="B472" i="22"/>
  <c r="B473" i="22"/>
  <c r="B474" i="22"/>
  <c r="B475" i="22"/>
  <c r="B476" i="22"/>
  <c r="B477" i="22"/>
  <c r="B478" i="22"/>
  <c r="B479" i="22"/>
  <c r="B480" i="22"/>
  <c r="B481" i="22"/>
  <c r="B482" i="22"/>
  <c r="B483" i="22"/>
  <c r="B484" i="22"/>
  <c r="B485" i="22"/>
  <c r="B486" i="22"/>
  <c r="B487" i="22"/>
  <c r="B488" i="22"/>
  <c r="B489" i="22"/>
  <c r="B490" i="22"/>
  <c r="B491" i="22"/>
  <c r="B492" i="22"/>
  <c r="B493" i="22"/>
  <c r="B494" i="22"/>
  <c r="B495" i="22"/>
  <c r="B496" i="22"/>
  <c r="B497" i="22"/>
  <c r="B498" i="22"/>
  <c r="B499" i="22"/>
  <c r="B500" i="22"/>
  <c r="B501" i="22"/>
  <c r="B502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401" i="22"/>
  <c r="B402" i="22"/>
  <c r="B403" i="22"/>
  <c r="B404" i="22"/>
  <c r="B405" i="22"/>
  <c r="B406" i="22"/>
  <c r="B407" i="22"/>
  <c r="B408" i="22"/>
  <c r="B409" i="22"/>
  <c r="B410" i="22"/>
  <c r="B411" i="22"/>
  <c r="B412" i="22"/>
  <c r="B413" i="22"/>
  <c r="B414" i="22"/>
  <c r="B415" i="22"/>
  <c r="B416" i="22"/>
  <c r="B417" i="22"/>
  <c r="B418" i="22"/>
  <c r="B419" i="22"/>
  <c r="B420" i="22"/>
  <c r="B421" i="22"/>
  <c r="B422" i="22"/>
  <c r="B423" i="22"/>
  <c r="B424" i="22"/>
  <c r="B425" i="22"/>
  <c r="B426" i="22"/>
  <c r="B427" i="22"/>
  <c r="B428" i="22"/>
  <c r="B429" i="22"/>
  <c r="B430" i="22"/>
  <c r="B431" i="22"/>
  <c r="B432" i="22"/>
  <c r="B352" i="22"/>
  <c r="B353" i="22"/>
  <c r="B354" i="22"/>
  <c r="B3" i="22"/>
  <c r="B4" i="22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E17" i="22" s="1"/>
  <c r="B18" i="22"/>
  <c r="B19" i="22"/>
  <c r="B20" i="22"/>
  <c r="B21" i="22"/>
  <c r="E21" i="22" s="1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E34" i="22" s="1"/>
  <c r="B35" i="22"/>
  <c r="B36" i="22"/>
  <c r="B37" i="22"/>
  <c r="B38" i="22"/>
  <c r="B39" i="22"/>
  <c r="B40" i="22"/>
  <c r="E40" i="22" s="1"/>
  <c r="B41" i="22"/>
  <c r="B42" i="22"/>
  <c r="B43" i="22"/>
  <c r="B44" i="22"/>
  <c r="B45" i="22"/>
  <c r="E45" i="22" s="1"/>
  <c r="B46" i="22"/>
  <c r="B47" i="22"/>
  <c r="B48" i="22"/>
  <c r="B49" i="22"/>
  <c r="B50" i="22"/>
  <c r="B51" i="22"/>
  <c r="B52" i="22"/>
  <c r="B53" i="22"/>
  <c r="B54" i="22"/>
  <c r="E54" i="22" s="1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E82" i="22" s="1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E97" i="22" s="1"/>
  <c r="B98" i="22"/>
  <c r="B99" i="22"/>
  <c r="B100" i="22"/>
  <c r="B101" i="22"/>
  <c r="E101" i="22" s="1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E114" i="22" s="1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E146" i="22" s="1"/>
  <c r="B147" i="22"/>
  <c r="B148" i="22"/>
  <c r="B149" i="22"/>
  <c r="B150" i="22"/>
  <c r="B151" i="22"/>
  <c r="B152" i="22"/>
  <c r="B153" i="22"/>
  <c r="E153" i="22" s="1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E178" i="22" s="1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E201" i="22" s="1"/>
  <c r="B202" i="22"/>
  <c r="B203" i="22"/>
  <c r="B204" i="22"/>
  <c r="B205" i="22"/>
  <c r="E205" i="22" s="1"/>
  <c r="B206" i="22"/>
  <c r="B207" i="22"/>
  <c r="B208" i="22"/>
  <c r="B209" i="22"/>
  <c r="B210" i="22"/>
  <c r="E210" i="22" s="1"/>
  <c r="B211" i="22"/>
  <c r="B212" i="22"/>
  <c r="B213" i="22"/>
  <c r="E213" i="22" s="1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E273" i="22" s="1"/>
  <c r="B274" i="22"/>
  <c r="B275" i="22"/>
  <c r="B276" i="22"/>
  <c r="B277" i="22"/>
  <c r="B278" i="22"/>
  <c r="B279" i="22"/>
  <c r="B280" i="22"/>
  <c r="B281" i="22"/>
  <c r="B282" i="22"/>
  <c r="B283" i="22"/>
  <c r="B284" i="22"/>
  <c r="E284" i="22" s="1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E301" i="22" s="1"/>
  <c r="B302" i="22"/>
  <c r="B303" i="22"/>
  <c r="B304" i="22"/>
  <c r="B305" i="22"/>
  <c r="B306" i="22"/>
  <c r="B307" i="22"/>
  <c r="B308" i="22"/>
  <c r="B309" i="22"/>
  <c r="E309" i="22" s="1"/>
  <c r="B310" i="22"/>
  <c r="B311" i="22"/>
  <c r="B312" i="22"/>
  <c r="B313" i="22"/>
  <c r="B314" i="22"/>
  <c r="B315" i="22"/>
  <c r="B316" i="22"/>
  <c r="B317" i="22"/>
  <c r="E317" i="22" s="1"/>
  <c r="B318" i="22"/>
  <c r="B319" i="22"/>
  <c r="B320" i="22"/>
  <c r="B321" i="22"/>
  <c r="B322" i="22"/>
  <c r="B323" i="22"/>
  <c r="B324" i="22"/>
  <c r="B325" i="22"/>
  <c r="E325" i="22" s="1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E337" i="22" s="1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2" i="22"/>
  <c r="AQ3" i="21"/>
  <c r="AQ4" i="21"/>
  <c r="AQ5" i="21"/>
  <c r="AQ6" i="21"/>
  <c r="AQ7" i="21"/>
  <c r="AQ8" i="21"/>
  <c r="AQ9" i="21"/>
  <c r="AQ10" i="21"/>
  <c r="AQ11" i="21"/>
  <c r="AQ12" i="21"/>
  <c r="AQ13" i="21"/>
  <c r="AQ14" i="21"/>
  <c r="AQ15" i="21"/>
  <c r="AQ16" i="21"/>
  <c r="AQ17" i="21"/>
  <c r="AQ18" i="21"/>
  <c r="AQ19" i="21"/>
  <c r="AQ20" i="21"/>
  <c r="AQ21" i="21"/>
  <c r="AQ22" i="21"/>
  <c r="AQ23" i="21"/>
  <c r="AQ24" i="21"/>
  <c r="AQ25" i="21"/>
  <c r="AQ26" i="21"/>
  <c r="AQ27" i="21"/>
  <c r="AQ28" i="21"/>
  <c r="AQ29" i="21"/>
  <c r="AQ30" i="21"/>
  <c r="AQ31" i="21"/>
  <c r="AQ32" i="21"/>
  <c r="AQ33" i="21"/>
  <c r="AQ34" i="21"/>
  <c r="AQ35" i="21"/>
  <c r="AQ36" i="21"/>
  <c r="AQ37" i="21"/>
  <c r="AQ38" i="21"/>
  <c r="AQ39" i="21"/>
  <c r="AQ40" i="21"/>
  <c r="AQ41" i="21"/>
  <c r="AQ42" i="21"/>
  <c r="AQ43" i="21"/>
  <c r="AQ44" i="21"/>
  <c r="AQ45" i="21"/>
  <c r="AQ46" i="21"/>
  <c r="AQ47" i="21"/>
  <c r="AQ48" i="21"/>
  <c r="AQ49" i="21"/>
  <c r="AQ50" i="21"/>
  <c r="AQ51" i="21"/>
  <c r="AQ52" i="21"/>
  <c r="AQ53" i="21"/>
  <c r="AQ54" i="21"/>
  <c r="AQ55" i="21"/>
  <c r="AQ60" i="21"/>
  <c r="AQ61" i="21"/>
  <c r="AQ62" i="21"/>
  <c r="AQ63" i="21"/>
  <c r="AQ64" i="21"/>
  <c r="AQ65" i="21"/>
  <c r="AQ66" i="21"/>
  <c r="AQ67" i="21"/>
  <c r="AQ68" i="21"/>
  <c r="AQ69" i="21"/>
  <c r="AQ70" i="21"/>
  <c r="AQ71" i="21"/>
  <c r="AQ72" i="21"/>
  <c r="AQ73" i="21"/>
  <c r="AQ74" i="21"/>
  <c r="AQ75" i="21"/>
  <c r="AQ76" i="21"/>
  <c r="AQ77" i="21"/>
  <c r="AQ78" i="21"/>
  <c r="AQ79" i="21"/>
  <c r="AQ80" i="21"/>
  <c r="AQ81" i="21"/>
  <c r="AQ82" i="21"/>
  <c r="AQ83" i="21"/>
  <c r="AQ84" i="21"/>
  <c r="AQ85" i="21"/>
  <c r="AQ86" i="21"/>
  <c r="AQ87" i="21"/>
  <c r="AQ88" i="21"/>
  <c r="AQ89" i="21"/>
  <c r="AQ90" i="21"/>
  <c r="AQ91" i="21"/>
  <c r="AQ92" i="21"/>
  <c r="AQ93" i="21"/>
  <c r="AQ94" i="21"/>
  <c r="AQ95" i="21"/>
  <c r="AQ96" i="21"/>
  <c r="AQ97" i="21"/>
  <c r="AQ98" i="21"/>
  <c r="AQ99" i="21"/>
  <c r="AQ100" i="21"/>
  <c r="AQ101" i="21"/>
  <c r="AQ102" i="21"/>
  <c r="AQ103" i="21"/>
  <c r="AQ104" i="21"/>
  <c r="AQ105" i="21"/>
  <c r="AQ106" i="21"/>
  <c r="AQ107" i="21"/>
  <c r="AQ108" i="21"/>
  <c r="AQ109" i="21"/>
  <c r="AQ110" i="21"/>
  <c r="AQ111" i="21"/>
  <c r="AQ112" i="21"/>
  <c r="AQ113" i="21"/>
  <c r="AQ114" i="21"/>
  <c r="AQ115" i="21"/>
  <c r="AQ116" i="21"/>
  <c r="AQ117" i="21"/>
  <c r="AQ118" i="21"/>
  <c r="AQ119" i="21"/>
  <c r="AQ120" i="21"/>
  <c r="AQ121" i="21"/>
  <c r="AQ122" i="21"/>
  <c r="AQ123" i="21"/>
  <c r="AQ124" i="21"/>
  <c r="AQ125" i="21"/>
  <c r="AQ126" i="21"/>
  <c r="AQ127" i="21"/>
  <c r="AQ128" i="21"/>
  <c r="AQ129" i="21"/>
  <c r="AQ130" i="21"/>
  <c r="AQ131" i="21"/>
  <c r="AQ132" i="21"/>
  <c r="AQ133" i="21"/>
  <c r="AQ134" i="21"/>
  <c r="AQ135" i="21"/>
  <c r="AQ136" i="21"/>
  <c r="AQ137" i="21"/>
  <c r="AQ138" i="21"/>
  <c r="AQ139" i="21"/>
  <c r="AQ140" i="21"/>
  <c r="AQ141" i="21"/>
  <c r="AQ142" i="21"/>
  <c r="AQ143" i="21"/>
  <c r="AQ144" i="21"/>
  <c r="AQ145" i="21"/>
  <c r="AQ146" i="21"/>
  <c r="AQ147" i="21"/>
  <c r="AQ148" i="21"/>
  <c r="AQ149" i="21"/>
  <c r="AQ150" i="21"/>
  <c r="AQ151" i="21"/>
  <c r="AQ152" i="21"/>
  <c r="AQ153" i="21"/>
  <c r="AQ154" i="21"/>
  <c r="AQ155" i="21"/>
  <c r="AQ156" i="21"/>
  <c r="AQ157" i="21"/>
  <c r="AQ158" i="21"/>
  <c r="AQ159" i="21"/>
  <c r="AQ160" i="21"/>
  <c r="AQ161" i="21"/>
  <c r="AQ162" i="21"/>
  <c r="AQ163" i="21"/>
  <c r="AQ164" i="21"/>
  <c r="AQ165" i="21"/>
  <c r="AQ166" i="21"/>
  <c r="AQ167" i="21"/>
  <c r="AQ168" i="21"/>
  <c r="AQ169" i="21"/>
  <c r="AQ170" i="21"/>
  <c r="AQ171" i="21"/>
  <c r="AQ172" i="21"/>
  <c r="AQ173" i="21"/>
  <c r="AQ174" i="21"/>
  <c r="AQ175" i="21"/>
  <c r="AQ176" i="21"/>
  <c r="AQ177" i="21"/>
  <c r="AQ178" i="21"/>
  <c r="AQ179" i="21"/>
  <c r="AQ180" i="21"/>
  <c r="AQ181" i="21"/>
  <c r="AQ182" i="21"/>
  <c r="AQ183" i="21"/>
  <c r="AQ184" i="21"/>
  <c r="AQ185" i="21"/>
  <c r="AQ186" i="21"/>
  <c r="AQ187" i="21"/>
  <c r="AQ188" i="21"/>
  <c r="AQ189" i="21"/>
  <c r="AQ190" i="21"/>
  <c r="AQ191" i="21"/>
  <c r="AQ192" i="21"/>
  <c r="AQ193" i="21"/>
  <c r="AQ194" i="21"/>
  <c r="AQ195" i="21"/>
  <c r="AQ196" i="21"/>
  <c r="AQ197" i="21"/>
  <c r="AQ198" i="21"/>
  <c r="AQ199" i="21"/>
  <c r="AQ200" i="21"/>
  <c r="AQ201" i="21"/>
  <c r="AQ202" i="21"/>
  <c r="AQ203" i="21"/>
  <c r="AQ204" i="21"/>
  <c r="AQ205" i="21"/>
  <c r="AQ206" i="21"/>
  <c r="AQ207" i="21"/>
  <c r="AQ208" i="21"/>
  <c r="AQ209" i="21"/>
  <c r="AQ210" i="21"/>
  <c r="AQ211" i="21"/>
  <c r="AQ212" i="21"/>
  <c r="AQ213" i="21"/>
  <c r="AQ214" i="21"/>
  <c r="AQ215" i="21"/>
  <c r="AQ216" i="21"/>
  <c r="AQ217" i="21"/>
  <c r="AQ218" i="21"/>
  <c r="AQ219" i="21"/>
  <c r="AQ220" i="21"/>
  <c r="AQ221" i="21"/>
  <c r="AQ222" i="21"/>
  <c r="AQ223" i="21"/>
  <c r="AQ224" i="21"/>
  <c r="AQ225" i="21"/>
  <c r="AQ226" i="21"/>
  <c r="AQ227" i="21"/>
  <c r="AQ228" i="21"/>
  <c r="AQ229" i="21"/>
  <c r="AQ230" i="21"/>
  <c r="AQ231" i="21"/>
  <c r="AQ232" i="21"/>
  <c r="AQ233" i="21"/>
  <c r="AQ234" i="21"/>
  <c r="AQ235" i="21"/>
  <c r="AQ236" i="21"/>
  <c r="AQ237" i="21"/>
  <c r="AQ238" i="21"/>
  <c r="AQ239" i="21"/>
  <c r="AQ240" i="21"/>
  <c r="AQ241" i="21"/>
  <c r="AQ242" i="21"/>
  <c r="AQ243" i="21"/>
  <c r="AQ244" i="21"/>
  <c r="AQ245" i="21"/>
  <c r="AQ246" i="21"/>
  <c r="AQ247" i="21"/>
  <c r="AQ248" i="21"/>
  <c r="AQ249" i="21"/>
  <c r="AQ250" i="21"/>
  <c r="AQ251" i="21"/>
  <c r="AQ252" i="21"/>
  <c r="AQ253" i="21"/>
  <c r="AQ254" i="21"/>
  <c r="AQ255" i="21"/>
  <c r="AQ256" i="21"/>
  <c r="AQ257" i="21"/>
  <c r="AQ258" i="21"/>
  <c r="AQ259" i="21"/>
  <c r="AQ260" i="21"/>
  <c r="AQ261" i="21"/>
  <c r="AQ262" i="21"/>
  <c r="AQ263" i="21"/>
  <c r="AQ264" i="21"/>
  <c r="AQ265" i="21"/>
  <c r="AQ266" i="21"/>
  <c r="AQ267" i="21"/>
  <c r="AQ268" i="21"/>
  <c r="AQ269" i="21"/>
  <c r="AQ270" i="21"/>
  <c r="AQ271" i="21"/>
  <c r="AQ272" i="21"/>
  <c r="AQ273" i="21"/>
  <c r="AQ274" i="21"/>
  <c r="AQ275" i="21"/>
  <c r="AQ276" i="21"/>
  <c r="AQ277" i="21"/>
  <c r="AQ278" i="21"/>
  <c r="AQ279" i="21"/>
  <c r="AQ280" i="21"/>
  <c r="AQ281" i="21"/>
  <c r="AQ282" i="21"/>
  <c r="AQ283" i="21"/>
  <c r="AQ284" i="21"/>
  <c r="AQ285" i="21"/>
  <c r="AQ286" i="21"/>
  <c r="AQ287" i="21"/>
  <c r="AQ288" i="21"/>
  <c r="AQ289" i="21"/>
  <c r="AQ290" i="21"/>
  <c r="AQ291" i="21"/>
  <c r="AQ292" i="21"/>
  <c r="AQ293" i="21"/>
  <c r="AQ294" i="21"/>
  <c r="AQ295" i="21"/>
  <c r="AQ296" i="21"/>
  <c r="AQ297" i="21"/>
  <c r="AQ298" i="21"/>
  <c r="AQ299" i="21"/>
  <c r="AQ300" i="21"/>
  <c r="AQ301" i="21"/>
  <c r="AQ302" i="21"/>
  <c r="AQ303" i="21"/>
  <c r="AQ304" i="21"/>
  <c r="AQ305" i="21"/>
  <c r="AQ306" i="21"/>
  <c r="AQ307" i="21"/>
  <c r="AQ308" i="21"/>
  <c r="AQ309" i="21"/>
  <c r="AQ310" i="21"/>
  <c r="AQ311" i="21"/>
  <c r="AQ312" i="21"/>
  <c r="AQ313" i="21"/>
  <c r="AQ314" i="21"/>
  <c r="AQ315" i="21"/>
  <c r="AQ316" i="21"/>
  <c r="AQ317" i="21"/>
  <c r="AQ318" i="21"/>
  <c r="AQ319" i="21"/>
  <c r="AQ320" i="21"/>
  <c r="AQ321" i="21"/>
  <c r="AQ322" i="21"/>
  <c r="AQ323" i="21"/>
  <c r="AQ324" i="21"/>
  <c r="AQ325" i="21"/>
  <c r="AQ326" i="21"/>
  <c r="AQ327" i="21"/>
  <c r="AQ328" i="21"/>
  <c r="AQ329" i="21"/>
  <c r="AQ330" i="21"/>
  <c r="AQ331" i="21"/>
  <c r="AQ332" i="21"/>
  <c r="AQ333" i="21"/>
  <c r="AQ334" i="21"/>
  <c r="AQ335" i="21"/>
  <c r="AQ336" i="21"/>
  <c r="AQ337" i="21"/>
  <c r="AQ338" i="21"/>
  <c r="AQ339" i="21"/>
  <c r="AQ340" i="21"/>
  <c r="AQ341" i="21"/>
  <c r="AQ342" i="21"/>
  <c r="AQ343" i="21"/>
  <c r="AQ344" i="21"/>
  <c r="AQ345" i="21"/>
  <c r="AQ346" i="21"/>
  <c r="AQ347" i="21"/>
  <c r="AQ348" i="21"/>
  <c r="AQ349" i="21"/>
  <c r="AQ350" i="21"/>
  <c r="AQ351" i="21"/>
  <c r="AQ352" i="21"/>
  <c r="AQ353" i="21"/>
  <c r="AQ354" i="21"/>
  <c r="AQ355" i="21"/>
  <c r="AQ356" i="21"/>
  <c r="AQ357" i="21"/>
  <c r="AQ358" i="21"/>
  <c r="AQ359" i="21"/>
  <c r="AQ360" i="21"/>
  <c r="AQ2" i="21"/>
  <c r="E333" i="22"/>
  <c r="E209" i="22"/>
  <c r="E5" i="22" l="1"/>
  <c r="E9" i="22"/>
  <c r="E13" i="22"/>
  <c r="E49" i="22"/>
  <c r="E53" i="22"/>
  <c r="E57" i="22"/>
  <c r="E61" i="22"/>
  <c r="E65" i="22"/>
  <c r="E69" i="22"/>
  <c r="E73" i="22"/>
  <c r="E77" i="22"/>
  <c r="E81" i="22"/>
  <c r="E85" i="22"/>
  <c r="E89" i="22"/>
  <c r="E93" i="22"/>
  <c r="E168" i="22"/>
  <c r="E180" i="22"/>
  <c r="E196" i="22"/>
  <c r="E224" i="22"/>
  <c r="E304" i="22"/>
  <c r="E4" i="22"/>
  <c r="E8" i="22"/>
  <c r="E16" i="22"/>
  <c r="E12" i="22"/>
  <c r="E44" i="22"/>
  <c r="E52" i="22"/>
  <c r="E68" i="22"/>
  <c r="E96" i="22"/>
  <c r="E112" i="22"/>
  <c r="E124" i="22"/>
  <c r="E140" i="22"/>
  <c r="E152" i="22"/>
  <c r="E217" i="22"/>
  <c r="E221" i="22"/>
  <c r="E225" i="22"/>
  <c r="E229" i="22"/>
  <c r="E233" i="22"/>
  <c r="E237" i="22"/>
  <c r="E241" i="22"/>
  <c r="E245" i="22"/>
  <c r="E249" i="22"/>
  <c r="E253" i="22"/>
  <c r="E257" i="22"/>
  <c r="E261" i="22"/>
  <c r="E265" i="22"/>
  <c r="E269" i="22"/>
  <c r="E25" i="22"/>
  <c r="E29" i="22"/>
  <c r="E33" i="22"/>
  <c r="E37" i="22"/>
  <c r="E105" i="22"/>
  <c r="E109" i="22"/>
  <c r="E113" i="22"/>
  <c r="E117" i="22"/>
  <c r="E121" i="22"/>
  <c r="E125" i="22"/>
  <c r="E129" i="22"/>
  <c r="E133" i="22"/>
  <c r="E137" i="22"/>
  <c r="E141" i="22"/>
  <c r="E145" i="22"/>
  <c r="E149" i="22"/>
  <c r="E277" i="22"/>
  <c r="E41" i="22"/>
  <c r="E157" i="22"/>
  <c r="E161" i="22"/>
  <c r="E165" i="22"/>
  <c r="E169" i="22"/>
  <c r="E173" i="22"/>
  <c r="E177" i="22"/>
  <c r="E181" i="22"/>
  <c r="E185" i="22"/>
  <c r="E189" i="22"/>
  <c r="E193" i="22"/>
  <c r="E197" i="22"/>
  <c r="E285" i="22"/>
  <c r="E293" i="22"/>
  <c r="E334" i="22"/>
  <c r="E251" i="22"/>
  <c r="E11" i="22"/>
  <c r="E7" i="22"/>
  <c r="E3" i="22"/>
  <c r="E235" i="22"/>
  <c r="E267" i="22"/>
  <c r="E307" i="22"/>
  <c r="E350" i="22"/>
  <c r="E346" i="22"/>
  <c r="E342" i="22"/>
  <c r="E338" i="22"/>
  <c r="E330" i="22"/>
  <c r="E326" i="22"/>
  <c r="E322" i="22"/>
  <c r="E318" i="22"/>
  <c r="E314" i="22"/>
  <c r="E310" i="22"/>
  <c r="E306" i="22"/>
  <c r="E302" i="22"/>
  <c r="E298" i="22"/>
  <c r="E294" i="22"/>
  <c r="E290" i="22"/>
  <c r="E286" i="22"/>
  <c r="E282" i="22"/>
  <c r="E278" i="22"/>
  <c r="E274" i="22"/>
  <c r="E270" i="22"/>
  <c r="E266" i="22"/>
  <c r="E262" i="22"/>
  <c r="E258" i="22"/>
  <c r="E254" i="22"/>
  <c r="E250" i="22"/>
  <c r="E246" i="22"/>
  <c r="E242" i="22"/>
  <c r="E238" i="22"/>
  <c r="E234" i="22"/>
  <c r="E230" i="22"/>
  <c r="E226" i="22"/>
  <c r="E222" i="22"/>
  <c r="E218" i="22"/>
  <c r="E214" i="22"/>
  <c r="E206" i="22"/>
  <c r="E202" i="22"/>
  <c r="E198" i="22"/>
  <c r="E194" i="22"/>
  <c r="E190" i="22"/>
  <c r="E186" i="22"/>
  <c r="E182" i="22"/>
  <c r="E174" i="22"/>
  <c r="E170" i="22"/>
  <c r="E166" i="22"/>
  <c r="E162" i="22"/>
  <c r="E158" i="22"/>
  <c r="E154" i="22"/>
  <c r="E150" i="22"/>
  <c r="E142" i="22"/>
  <c r="E138" i="22"/>
  <c r="E134" i="22"/>
  <c r="E130" i="22"/>
  <c r="E126" i="22"/>
  <c r="E122" i="22"/>
  <c r="E118" i="22"/>
  <c r="E110" i="22"/>
  <c r="E106" i="22"/>
  <c r="E102" i="22"/>
  <c r="E98" i="22"/>
  <c r="E94" i="22"/>
  <c r="E90" i="22"/>
  <c r="E86" i="22"/>
  <c r="E78" i="22"/>
  <c r="E74" i="22"/>
  <c r="E70" i="22"/>
  <c r="E66" i="22"/>
  <c r="E62" i="22"/>
  <c r="E50" i="22"/>
  <c r="E46" i="22"/>
  <c r="E30" i="22"/>
  <c r="E18" i="22"/>
  <c r="E14" i="22"/>
  <c r="E10" i="22"/>
  <c r="E6" i="22"/>
  <c r="E349" i="22"/>
  <c r="E345" i="22"/>
  <c r="E341" i="22"/>
  <c r="E329" i="22"/>
  <c r="E321" i="22"/>
  <c r="E313" i="22"/>
  <c r="E305" i="22"/>
  <c r="E297" i="22"/>
  <c r="E289" i="22"/>
  <c r="E281" i="22"/>
  <c r="E243" i="22"/>
  <c r="E259" i="22"/>
  <c r="E275" i="22"/>
  <c r="E323" i="22"/>
  <c r="E2" i="22"/>
  <c r="E348" i="22"/>
  <c r="E344" i="22"/>
  <c r="E340" i="22"/>
  <c r="E336" i="22"/>
  <c r="E332" i="22"/>
  <c r="E328" i="22"/>
  <c r="E324" i="22"/>
  <c r="E320" i="22"/>
  <c r="E316" i="22"/>
  <c r="E312" i="22"/>
  <c r="E308" i="22"/>
  <c r="E300" i="22"/>
  <c r="E296" i="22"/>
  <c r="E292" i="22"/>
  <c r="E288" i="22"/>
  <c r="E280" i="22"/>
  <c r="E276" i="22"/>
  <c r="E272" i="22"/>
  <c r="E268" i="22"/>
  <c r="E264" i="22"/>
  <c r="E260" i="22"/>
  <c r="E256" i="22"/>
  <c r="E252" i="22"/>
  <c r="E248" i="22"/>
  <c r="E244" i="22"/>
  <c r="E240" i="22"/>
  <c r="E236" i="22"/>
  <c r="E56" i="22"/>
  <c r="E36" i="22"/>
  <c r="E24" i="22"/>
  <c r="E20" i="22"/>
  <c r="E40" i="20"/>
  <c r="E28" i="22"/>
  <c r="E48" i="22"/>
  <c r="E72" i="22"/>
  <c r="E84" i="22"/>
  <c r="E100" i="22"/>
  <c r="E128" i="22"/>
  <c r="E144" i="22"/>
  <c r="E156" i="22"/>
  <c r="E172" i="22"/>
  <c r="E184" i="22"/>
  <c r="E200" i="22"/>
  <c r="E212" i="22"/>
  <c r="E228" i="22"/>
  <c r="E76" i="22"/>
  <c r="E104" i="22"/>
  <c r="E160" i="22"/>
  <c r="E176" i="22"/>
  <c r="E204" i="22"/>
  <c r="E216" i="22"/>
  <c r="E32" i="22"/>
  <c r="E60" i="22"/>
  <c r="E88" i="22"/>
  <c r="E116" i="22"/>
  <c r="E132" i="22"/>
  <c r="E188" i="22"/>
  <c r="E232" i="22"/>
  <c r="E64" i="22"/>
  <c r="E80" i="22"/>
  <c r="E92" i="22"/>
  <c r="E108" i="22"/>
  <c r="E120" i="22"/>
  <c r="E136" i="22"/>
  <c r="E148" i="22"/>
  <c r="E164" i="22"/>
  <c r="E192" i="22"/>
  <c r="E208" i="22"/>
  <c r="E220" i="22"/>
  <c r="E299" i="22"/>
  <c r="E339" i="22"/>
  <c r="E291" i="22"/>
  <c r="E315" i="22"/>
  <c r="E331" i="22"/>
  <c r="E347" i="22"/>
  <c r="E283" i="22"/>
  <c r="E38" i="22"/>
  <c r="E22" i="22"/>
  <c r="E27" i="22"/>
  <c r="E43" i="22"/>
  <c r="E59" i="22"/>
  <c r="E67" i="22"/>
  <c r="E99" i="22"/>
  <c r="E115" i="22"/>
  <c r="E131" i="22"/>
  <c r="E139" i="22"/>
  <c r="E147" i="22"/>
  <c r="E155" i="22"/>
  <c r="E187" i="22"/>
  <c r="E239" i="22"/>
  <c r="E247" i="22"/>
  <c r="E255" i="22"/>
  <c r="E263" i="22"/>
  <c r="E271" i="22"/>
  <c r="E279" i="22"/>
  <c r="E287" i="22"/>
  <c r="E295" i="22"/>
  <c r="E303" i="22"/>
  <c r="E311" i="22"/>
  <c r="E319" i="22"/>
  <c r="E327" i="22"/>
  <c r="E335" i="22"/>
  <c r="E343" i="22"/>
  <c r="E351" i="22"/>
  <c r="E19" i="22"/>
  <c r="E35" i="22"/>
  <c r="E51" i="22"/>
  <c r="E75" i="22"/>
  <c r="E83" i="22"/>
  <c r="E91" i="22"/>
  <c r="E107" i="22"/>
  <c r="E123" i="22"/>
  <c r="E163" i="22"/>
  <c r="E171" i="22"/>
  <c r="E179" i="22"/>
  <c r="E195" i="22"/>
  <c r="E203" i="22"/>
  <c r="E211" i="22"/>
  <c r="E219" i="22"/>
  <c r="E227" i="22"/>
  <c r="E15" i="22"/>
  <c r="E23" i="22"/>
  <c r="E26" i="22"/>
  <c r="E31" i="22"/>
  <c r="E39" i="22"/>
  <c r="E42" i="22"/>
  <c r="E47" i="22"/>
  <c r="E55" i="22"/>
  <c r="E58" i="22"/>
  <c r="E63" i="22"/>
  <c r="E71" i="22"/>
  <c r="E79" i="22"/>
  <c r="E87" i="22"/>
  <c r="E95" i="22"/>
  <c r="E103" i="22"/>
  <c r="E111" i="22"/>
  <c r="E119" i="22"/>
  <c r="E127" i="22"/>
  <c r="E135" i="22"/>
  <c r="E143" i="22"/>
  <c r="E151" i="22"/>
  <c r="E159" i="22"/>
  <c r="E167" i="22"/>
  <c r="E175" i="22"/>
  <c r="E183" i="22"/>
  <c r="E191" i="22"/>
  <c r="E199" i="22"/>
  <c r="E207" i="22"/>
  <c r="E215" i="22"/>
  <c r="E223" i="22"/>
  <c r="E231" i="22"/>
  <c r="G1" i="22" l="1"/>
  <c r="R48" i="20" l="1"/>
  <c r="K47" i="20"/>
  <c r="M47" i="20" s="1"/>
  <c r="D40" i="20" l="1"/>
  <c r="F40" i="20" s="1"/>
</calcChain>
</file>

<file path=xl/sharedStrings.xml><?xml version="1.0" encoding="utf-8"?>
<sst xmlns="http://schemas.openxmlformats.org/spreadsheetml/2006/main" count="494" uniqueCount="168">
  <si>
    <t>Topic</t>
  </si>
  <si>
    <t>Q</t>
  </si>
  <si>
    <t>Actual</t>
  </si>
  <si>
    <t>Insert reference in D1</t>
  </si>
  <si>
    <t>Max</t>
  </si>
  <si>
    <t>Total Marks</t>
  </si>
  <si>
    <t>PAPER 1</t>
  </si>
  <si>
    <t>PAPER 2</t>
  </si>
  <si>
    <t>PAPER 3</t>
  </si>
  <si>
    <t>P1</t>
  </si>
  <si>
    <t>P2</t>
  </si>
  <si>
    <t>P3</t>
  </si>
  <si>
    <t>RAG</t>
  </si>
  <si>
    <t xml:space="preserve">TOTAL </t>
  </si>
  <si>
    <t xml:space="preserve">Name: </t>
  </si>
  <si>
    <t xml:space="preserve">Proportional reasoning </t>
  </si>
  <si>
    <t>Multiples</t>
  </si>
  <si>
    <t>a</t>
  </si>
  <si>
    <t>b</t>
  </si>
  <si>
    <t>c</t>
  </si>
  <si>
    <t>d</t>
  </si>
  <si>
    <t>Positive powers and roots</t>
  </si>
  <si>
    <t>Simplifying ie. A x B = AB</t>
  </si>
  <si>
    <t>Percentage of an amount</t>
  </si>
  <si>
    <t>Problem solving with money</t>
  </si>
  <si>
    <t>Multiplication - fractions</t>
  </si>
  <si>
    <t>Mixed - four operations</t>
  </si>
  <si>
    <t>Calculate probabilities</t>
  </si>
  <si>
    <t>Interpret pie charts</t>
  </si>
  <si>
    <t>Prime factorisation</t>
  </si>
  <si>
    <t>Solving linear equations</t>
  </si>
  <si>
    <t>Scale drawings</t>
  </si>
  <si>
    <t>Substitution</t>
  </si>
  <si>
    <t>Pythagoras' Theorem</t>
  </si>
  <si>
    <t>Interpret bar charts</t>
  </si>
  <si>
    <t>Interpret pictograms</t>
  </si>
  <si>
    <t>Similarity</t>
  </si>
  <si>
    <t>Relate ratio to fractions</t>
  </si>
  <si>
    <t>Calculate median</t>
  </si>
  <si>
    <t>Calculate mean</t>
  </si>
  <si>
    <t>Standard units of time</t>
  </si>
  <si>
    <t>Order integers</t>
  </si>
  <si>
    <t>Summer 2017 AQA (Foundation Tier)</t>
  </si>
  <si>
    <t>Addition - decimals</t>
  </si>
  <si>
    <t>2D shape properties</t>
  </si>
  <si>
    <t>Multiplication - positive integers</t>
  </si>
  <si>
    <t>Construct frequency tree</t>
  </si>
  <si>
    <t>Interpret frequency tree</t>
  </si>
  <si>
    <t xml:space="preserve">Estimate answers </t>
  </si>
  <si>
    <t>Division - decimals</t>
  </si>
  <si>
    <t>Perimeter of 2D shapes</t>
  </si>
  <si>
    <t>Substitution into expressions &amp; formulae</t>
  </si>
  <si>
    <t>Order of operations</t>
  </si>
  <si>
    <t>Sample space diagrams</t>
  </si>
  <si>
    <t xml:space="preserve">Work with "ratios of ratios" </t>
  </si>
  <si>
    <t>Use y = mx + c</t>
  </si>
  <si>
    <t>Plot / sketch straight line graphs</t>
  </si>
  <si>
    <t>Convert into standard form</t>
  </si>
  <si>
    <t>Form an expression - linear</t>
  </si>
  <si>
    <t xml:space="preserve">Area of circles </t>
  </si>
  <si>
    <t>Solve problems involving % change</t>
  </si>
  <si>
    <t>Use density/mass/volume</t>
  </si>
  <si>
    <t>Use speed/distance and time</t>
  </si>
  <si>
    <t>Angle facts - exterior angles</t>
  </si>
  <si>
    <t>Averages</t>
  </si>
  <si>
    <t>Exact trig values</t>
  </si>
  <si>
    <t>Simultaneous equations algebraically</t>
  </si>
  <si>
    <t>Change between standard units of volume</t>
  </si>
  <si>
    <t xml:space="preserve">Use standard units of time </t>
  </si>
  <si>
    <t xml:space="preserve">Use standard units of length </t>
  </si>
  <si>
    <t>Convert between fractions and decimals</t>
  </si>
  <si>
    <t>Use the inequality symbols</t>
  </si>
  <si>
    <t>Rounding numbers - decimal places</t>
  </si>
  <si>
    <t>Calculate using bearings</t>
  </si>
  <si>
    <t>Scatter graphs - interpret</t>
  </si>
  <si>
    <t>Angle facts - around a point</t>
  </si>
  <si>
    <t>Generate terms of a sequence</t>
  </si>
  <si>
    <t>Apply ratio to real contexts and problems</t>
  </si>
  <si>
    <t>Product rule for counting</t>
  </si>
  <si>
    <t>Volume of a pyramid</t>
  </si>
  <si>
    <t>Plot graphs of functions in real-life contexts</t>
  </si>
  <si>
    <t>Interpret graphs of functions in real-life contexts</t>
  </si>
  <si>
    <t>Probability/fractions/forming equations</t>
  </si>
  <si>
    <t>Recognise/plot/sketch quadratic functions</t>
  </si>
  <si>
    <t>Convert from standard form</t>
  </si>
  <si>
    <t>Solving linear equations with fractions</t>
  </si>
  <si>
    <t xml:space="preserve">Trigonometry </t>
  </si>
  <si>
    <t>Convert between fractions/decimals</t>
  </si>
  <si>
    <t xml:space="preserve">Manipulate fractions </t>
  </si>
  <si>
    <t>Simplifying - single brackets</t>
  </si>
  <si>
    <t>Addition - positive integers</t>
  </si>
  <si>
    <t>Function machines</t>
  </si>
  <si>
    <t>Factors</t>
  </si>
  <si>
    <t>Area of compound shapes</t>
  </si>
  <si>
    <t xml:space="preserve">Use unit pricing </t>
  </si>
  <si>
    <t>Interpret plans and elevations</t>
  </si>
  <si>
    <t>Types of number - i.e. square, cubes, odd  etc</t>
  </si>
  <si>
    <t>Use ratio notation including simplifying</t>
  </si>
  <si>
    <t>Conditions of congruence</t>
  </si>
  <si>
    <t xml:space="preserve">Error intervals due to rounding </t>
  </si>
  <si>
    <t>Apply and interpret limits of accuracy</t>
  </si>
  <si>
    <t>Form and solve an equation - angle facts</t>
  </si>
  <si>
    <t xml:space="preserve">Angle facts - parallel lines </t>
  </si>
  <si>
    <t>Fractions and probability</t>
  </si>
  <si>
    <t>Expand double brackets</t>
  </si>
  <si>
    <t>Solve linear inequalities</t>
  </si>
  <si>
    <t>Order fraction, decimals &amp; %</t>
  </si>
  <si>
    <t xml:space="preserve">Circle definitions </t>
  </si>
  <si>
    <r>
      <t xml:space="preserve">Grade Boundaries: </t>
    </r>
    <r>
      <rPr>
        <sz val="11"/>
        <color theme="1"/>
        <rFont val="Calibri"/>
        <family val="2"/>
        <scheme val="minor"/>
      </rPr>
      <t>1 = 27, 2 = 59, 3 = 91, 4 = 124, 5 = 156</t>
    </r>
  </si>
  <si>
    <t>6a</t>
  </si>
  <si>
    <t>6b</t>
  </si>
  <si>
    <t>12a</t>
  </si>
  <si>
    <t>12b</t>
  </si>
  <si>
    <t>14a</t>
  </si>
  <si>
    <t>14b</t>
  </si>
  <si>
    <t>16a</t>
  </si>
  <si>
    <t>16b</t>
  </si>
  <si>
    <t>19a</t>
  </si>
  <si>
    <t>19b</t>
  </si>
  <si>
    <t>22a</t>
  </si>
  <si>
    <t>22b</t>
  </si>
  <si>
    <t>Candidate Number</t>
  </si>
  <si>
    <t>Candidate Name</t>
  </si>
  <si>
    <t>Result Grade</t>
  </si>
  <si>
    <t>Result Mark</t>
  </si>
  <si>
    <t>Component Code</t>
  </si>
  <si>
    <t>Component Scaled Mark</t>
  </si>
  <si>
    <t>Component Status Notes</t>
  </si>
  <si>
    <t xml:space="preserve"> </t>
  </si>
  <si>
    <t>Maximum mark</t>
  </si>
  <si>
    <t>Reference</t>
  </si>
  <si>
    <t>(P1) Student Name</t>
  </si>
  <si>
    <t>(P2) Student Name</t>
  </si>
  <si>
    <t>(P3) Student Name</t>
  </si>
  <si>
    <t>Match?</t>
  </si>
  <si>
    <t>Copy and paste VALUES into cell B2</t>
  </si>
  <si>
    <t>Total</t>
  </si>
  <si>
    <t>Insert Reference into E2</t>
  </si>
  <si>
    <t>5a</t>
  </si>
  <si>
    <t>5b</t>
  </si>
  <si>
    <t>6c</t>
  </si>
  <si>
    <t>8a</t>
  </si>
  <si>
    <t>8b</t>
  </si>
  <si>
    <t>8c</t>
  </si>
  <si>
    <t>8d</t>
  </si>
  <si>
    <t>12c</t>
  </si>
  <si>
    <t>20a</t>
  </si>
  <si>
    <t>20b</t>
  </si>
  <si>
    <t>21a</t>
  </si>
  <si>
    <t>21b</t>
  </si>
  <si>
    <t>23a</t>
  </si>
  <si>
    <t>23b</t>
  </si>
  <si>
    <t>26a</t>
  </si>
  <si>
    <t>26b</t>
  </si>
  <si>
    <t>7a</t>
  </si>
  <si>
    <t>7b</t>
  </si>
  <si>
    <t>9a</t>
  </si>
  <si>
    <t>9b</t>
  </si>
  <si>
    <t>13a</t>
  </si>
  <si>
    <t>13b</t>
  </si>
  <si>
    <t>17a</t>
  </si>
  <si>
    <t>17b</t>
  </si>
  <si>
    <t>24a</t>
  </si>
  <si>
    <t>24b</t>
  </si>
  <si>
    <t>25a</t>
  </si>
  <si>
    <t>25b</t>
  </si>
  <si>
    <t>TOTAL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</si>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</sst>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Verdana"/>
      <family val="2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ahoma"/>
      <family val="2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11" applyNumberFormat="0" applyFill="0" applyAlignment="0" applyProtection="0"/>
    <xf numFmtId="0" fontId="14" fillId="8" borderId="12" applyNumberFormat="0" applyAlignment="0" applyProtection="0"/>
    <xf numFmtId="0" fontId="15" fillId="0" borderId="0" applyNumberFormat="0" applyFill="0" applyBorder="0" applyAlignment="0" applyProtection="0"/>
    <xf numFmtId="0" fontId="1" fillId="9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8" fillId="4" borderId="0" applyNumberFormat="0" applyBorder="0" applyAlignment="0" applyProtection="0"/>
    <xf numFmtId="0" fontId="12" fillId="7" borderId="9" applyNumberFormat="0" applyAlignment="0" applyProtection="0"/>
    <xf numFmtId="0" fontId="14" fillId="8" borderId="12" applyNumberFormat="0" applyAlignment="0" applyProtection="0"/>
    <xf numFmtId="0" fontId="1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10" fillId="6" borderId="9" applyNumberFormat="0" applyAlignment="0" applyProtection="0"/>
    <xf numFmtId="0" fontId="13" fillId="0" borderId="11" applyNumberFormat="0" applyFill="0" applyAlignment="0" applyProtection="0"/>
    <xf numFmtId="0" fontId="9" fillId="5" borderId="0" applyNumberFormat="0" applyBorder="0" applyAlignment="0" applyProtection="0"/>
    <xf numFmtId="0" fontId="1" fillId="9" borderId="13" applyNumberFormat="0" applyFont="0" applyAlignment="0" applyProtection="0"/>
    <xf numFmtId="0" fontId="11" fillId="7" borderId="10" applyNumberFormat="0" applyAlignment="0" applyProtection="0"/>
    <xf numFmtId="0" fontId="3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vertical="center"/>
    </xf>
    <xf numFmtId="9" fontId="0" fillId="0" borderId="0" xfId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9" fontId="0" fillId="0" borderId="0" xfId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0" fillId="34" borderId="0" xfId="0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9" fontId="0" fillId="0" borderId="15" xfId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18" xfId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9" xfId="0" applyBorder="1" applyAlignment="1">
      <alignment horizontal="right"/>
    </xf>
    <xf numFmtId="0" fontId="0" fillId="0" borderId="26" xfId="0" applyBorder="1" applyAlignment="1">
      <alignment horizontal="left"/>
    </xf>
    <xf numFmtId="0" fontId="0" fillId="0" borderId="30" xfId="0" applyBorder="1" applyAlignment="1">
      <alignment horizontal="right"/>
    </xf>
    <xf numFmtId="0" fontId="0" fillId="0" borderId="27" xfId="0" applyBorder="1" applyAlignment="1">
      <alignment horizontal="left"/>
    </xf>
    <xf numFmtId="0" fontId="0" fillId="0" borderId="16" xfId="0" applyFill="1" applyBorder="1" applyAlignment="1"/>
    <xf numFmtId="0" fontId="0" fillId="0" borderId="16" xfId="0" applyBorder="1" applyAlignment="1">
      <alignment horizontal="center"/>
    </xf>
    <xf numFmtId="0" fontId="0" fillId="0" borderId="1" xfId="0" applyFill="1" applyBorder="1" applyAlignment="1"/>
    <xf numFmtId="0" fontId="0" fillId="0" borderId="1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8" xfId="0" applyBorder="1" applyAlignment="1">
      <alignment horizontal="right"/>
    </xf>
    <xf numFmtId="0" fontId="0" fillId="0" borderId="2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32" xfId="0" applyBorder="1" applyAlignment="1">
      <alignment horizontal="right"/>
    </xf>
    <xf numFmtId="0" fontId="0" fillId="0" borderId="21" xfId="0" applyFont="1" applyBorder="1" applyAlignment="1">
      <alignment horizontal="center" vertical="center"/>
    </xf>
    <xf numFmtId="0" fontId="15" fillId="36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9" fontId="0" fillId="0" borderId="35" xfId="1" applyFont="1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6" xfId="0" applyFont="1" applyBorder="1" applyAlignment="1">
      <alignment horizontal="center" vertical="center"/>
    </xf>
    <xf numFmtId="0" fontId="0" fillId="0" borderId="36" xfId="0" applyFill="1" applyBorder="1" applyAlignment="1">
      <alignment horizontal="center"/>
    </xf>
    <xf numFmtId="0" fontId="0" fillId="0" borderId="41" xfId="0" applyBorder="1" applyAlignment="1">
      <alignment horizontal="left"/>
    </xf>
    <xf numFmtId="0" fontId="0" fillId="0" borderId="31" xfId="0" applyFont="1" applyBorder="1" applyAlignment="1">
      <alignment horizontal="center" vertical="center"/>
    </xf>
    <xf numFmtId="0" fontId="0" fillId="0" borderId="36" xfId="0" applyFill="1" applyBorder="1" applyAlignment="1">
      <alignment horizontal="left"/>
    </xf>
    <xf numFmtId="0" fontId="0" fillId="0" borderId="37" xfId="0" applyBorder="1" applyAlignment="1">
      <alignment horizontal="right"/>
    </xf>
    <xf numFmtId="0" fontId="0" fillId="0" borderId="31" xfId="0" applyBorder="1" applyAlignment="1">
      <alignment horizontal="center"/>
    </xf>
    <xf numFmtId="0" fontId="0" fillId="35" borderId="1" xfId="0" applyFill="1" applyBorder="1" applyAlignment="1">
      <alignment horizontal="center"/>
    </xf>
    <xf numFmtId="9" fontId="0" fillId="0" borderId="42" xfId="1" applyFont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40" xfId="0" applyBorder="1" applyAlignment="1">
      <alignment horizontal="right"/>
    </xf>
    <xf numFmtId="0" fontId="0" fillId="0" borderId="36" xfId="0" applyBorder="1" applyAlignment="1">
      <alignment horizontal="center"/>
    </xf>
    <xf numFmtId="9" fontId="0" fillId="0" borderId="39" xfId="1" applyFont="1" applyBorder="1" applyAlignment="1">
      <alignment horizontal="center" vertical="center"/>
    </xf>
    <xf numFmtId="0" fontId="0" fillId="0" borderId="36" xfId="0" applyBorder="1" applyAlignment="1">
      <alignment horizontal="left"/>
    </xf>
    <xf numFmtId="0" fontId="0" fillId="0" borderId="0" xfId="0"/>
    <xf numFmtId="0" fontId="0" fillId="0" borderId="41" xfId="0" applyFill="1" applyBorder="1" applyAlignment="1">
      <alignment horizontal="left"/>
    </xf>
    <xf numFmtId="0" fontId="0" fillId="0" borderId="3" xfId="0" applyFill="1" applyBorder="1" applyAlignment="1">
      <alignment horizontal="right"/>
    </xf>
    <xf numFmtId="0" fontId="0" fillId="0" borderId="43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0" fontId="0" fillId="0" borderId="40" xfId="0" applyFill="1" applyBorder="1" applyAlignment="1">
      <alignment horizontal="right"/>
    </xf>
    <xf numFmtId="9" fontId="18" fillId="37" borderId="17" xfId="1" applyFont="1" applyFill="1" applyBorder="1" applyAlignment="1">
      <alignment horizontal="center" vertical="center"/>
    </xf>
    <xf numFmtId="9" fontId="18" fillId="37" borderId="39" xfId="1" applyFont="1" applyFill="1" applyBorder="1" applyAlignment="1">
      <alignment horizontal="center" vertical="center"/>
    </xf>
    <xf numFmtId="9" fontId="18" fillId="37" borderId="42" xfId="1" applyFont="1" applyFill="1" applyBorder="1" applyAlignment="1">
      <alignment horizontal="center" vertical="center"/>
    </xf>
    <xf numFmtId="9" fontId="18" fillId="37" borderId="35" xfId="1" applyFont="1" applyFill="1" applyBorder="1" applyAlignment="1">
      <alignment horizontal="center" vertical="center"/>
    </xf>
    <xf numFmtId="9" fontId="18" fillId="37" borderId="18" xfId="1" applyFont="1" applyFill="1" applyBorder="1" applyAlignment="1">
      <alignment horizontal="center" vertical="center"/>
    </xf>
    <xf numFmtId="9" fontId="18" fillId="37" borderId="20" xfId="1" applyFont="1" applyFill="1" applyBorder="1" applyAlignment="1">
      <alignment horizontal="center" vertical="center"/>
    </xf>
    <xf numFmtId="9" fontId="18" fillId="37" borderId="2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21" xfId="0" applyFill="1" applyBorder="1" applyAlignment="1"/>
    <xf numFmtId="0" fontId="0" fillId="0" borderId="31" xfId="0" applyFont="1" applyBorder="1" applyAlignment="1">
      <alignment horizontal="center" vertical="center" wrapText="1"/>
    </xf>
    <xf numFmtId="0" fontId="0" fillId="0" borderId="31" xfId="0" applyFill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1" xfId="0" applyFont="1" applyFill="1" applyBorder="1" applyAlignment="1">
      <alignment vertical="center"/>
    </xf>
    <xf numFmtId="0" fontId="0" fillId="0" borderId="36" xfId="0" applyFill="1" applyBorder="1" applyAlignment="1"/>
    <xf numFmtId="0" fontId="0" fillId="0" borderId="36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vertical="center"/>
    </xf>
    <xf numFmtId="9" fontId="18" fillId="37" borderId="15" xfId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/>
    </xf>
    <xf numFmtId="9" fontId="18" fillId="0" borderId="44" xfId="1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9" fontId="18" fillId="0" borderId="42" xfId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9" fontId="18" fillId="0" borderId="39" xfId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9" fontId="18" fillId="0" borderId="35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9" fontId="18" fillId="0" borderId="18" xfId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9" fontId="18" fillId="0" borderId="20" xfId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9" fontId="18" fillId="0" borderId="2" xfId="1" applyFont="1" applyFill="1" applyBorder="1" applyAlignment="1">
      <alignment horizontal="center" vertical="center"/>
    </xf>
    <xf numFmtId="0" fontId="0" fillId="0" borderId="31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" fontId="0" fillId="0" borderId="23" xfId="0" applyNumberFormat="1" applyFont="1" applyBorder="1" applyAlignment="1">
      <alignment horizontal="center" vertical="center"/>
    </xf>
    <xf numFmtId="1" fontId="0" fillId="0" borderId="24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</cellXfs>
  <cellStyles count="93">
    <cellStyle name="20% - Accent1" xfId="20" builtinId="30" customBuiltin="1"/>
    <cellStyle name="20% - Accent1 2" xfId="44" xr:uid="{00000000-0005-0000-0000-000001000000}"/>
    <cellStyle name="20% - Accent2" xfId="24" builtinId="34" customBuiltin="1"/>
    <cellStyle name="20% - Accent2 2" xfId="45" xr:uid="{00000000-0005-0000-0000-000003000000}"/>
    <cellStyle name="20% - Accent3" xfId="28" builtinId="38" customBuiltin="1"/>
    <cellStyle name="20% - Accent3 2" xfId="46" xr:uid="{00000000-0005-0000-0000-000005000000}"/>
    <cellStyle name="20% - Accent4" xfId="32" builtinId="42" customBuiltin="1"/>
    <cellStyle name="20% - Accent4 2" xfId="47" xr:uid="{00000000-0005-0000-0000-000007000000}"/>
    <cellStyle name="20% - Accent5" xfId="36" builtinId="46" customBuiltin="1"/>
    <cellStyle name="20% - Accent5 2" xfId="48" xr:uid="{00000000-0005-0000-0000-000009000000}"/>
    <cellStyle name="20% - Accent6" xfId="40" builtinId="50" customBuiltin="1"/>
    <cellStyle name="20% - Accent6 2" xfId="49" xr:uid="{00000000-0005-0000-0000-00000B000000}"/>
    <cellStyle name="40% - Accent1" xfId="21" builtinId="31" customBuiltin="1"/>
    <cellStyle name="40% - Accent1 2" xfId="50" xr:uid="{00000000-0005-0000-0000-00000D000000}"/>
    <cellStyle name="40% - Accent2" xfId="25" builtinId="35" customBuiltin="1"/>
    <cellStyle name="40% - Accent2 2" xfId="51" xr:uid="{00000000-0005-0000-0000-00000F000000}"/>
    <cellStyle name="40% - Accent3" xfId="29" builtinId="39" customBuiltin="1"/>
    <cellStyle name="40% - Accent3 2" xfId="52" xr:uid="{00000000-0005-0000-0000-000011000000}"/>
    <cellStyle name="40% - Accent4" xfId="33" builtinId="43" customBuiltin="1"/>
    <cellStyle name="40% - Accent4 2" xfId="53" xr:uid="{00000000-0005-0000-0000-000013000000}"/>
    <cellStyle name="40% - Accent5" xfId="37" builtinId="47" customBuiltin="1"/>
    <cellStyle name="40% - Accent5 2" xfId="54" xr:uid="{00000000-0005-0000-0000-000015000000}"/>
    <cellStyle name="40% - Accent6" xfId="41" builtinId="51" customBuiltin="1"/>
    <cellStyle name="40% - Accent6 2" xfId="55" xr:uid="{00000000-0005-0000-0000-000017000000}"/>
    <cellStyle name="60% - Accent1" xfId="22" builtinId="32" customBuiltin="1"/>
    <cellStyle name="60% - Accent1 2" xfId="56" xr:uid="{00000000-0005-0000-0000-000019000000}"/>
    <cellStyle name="60% - Accent1 3" xfId="87" xr:uid="{00000000-0005-0000-0000-00005B000000}"/>
    <cellStyle name="60% - Accent2" xfId="26" builtinId="36" customBuiltin="1"/>
    <cellStyle name="60% - Accent2 2" xfId="57" xr:uid="{00000000-0005-0000-0000-00001B000000}"/>
    <cellStyle name="60% - Accent2 3" xfId="88" xr:uid="{00000000-0005-0000-0000-00005C000000}"/>
    <cellStyle name="60% - Accent3" xfId="30" builtinId="40" customBuiltin="1"/>
    <cellStyle name="60% - Accent3 2" xfId="58" xr:uid="{00000000-0005-0000-0000-00001D000000}"/>
    <cellStyle name="60% - Accent3 3" xfId="89" xr:uid="{00000000-0005-0000-0000-00005D000000}"/>
    <cellStyle name="60% - Accent4" xfId="34" builtinId="44" customBuiltin="1"/>
    <cellStyle name="60% - Accent4 2" xfId="59" xr:uid="{00000000-0005-0000-0000-00001F000000}"/>
    <cellStyle name="60% - Accent4 3" xfId="90" xr:uid="{00000000-0005-0000-0000-00005E000000}"/>
    <cellStyle name="60% - Accent5" xfId="38" builtinId="48" customBuiltin="1"/>
    <cellStyle name="60% - Accent5 2" xfId="60" xr:uid="{00000000-0005-0000-0000-000021000000}"/>
    <cellStyle name="60% - Accent5 3" xfId="91" xr:uid="{00000000-0005-0000-0000-00005F000000}"/>
    <cellStyle name="60% - Accent6" xfId="42" builtinId="52" customBuiltin="1"/>
    <cellStyle name="60% - Accent6 2" xfId="61" xr:uid="{00000000-0005-0000-0000-000023000000}"/>
    <cellStyle name="60% - Accent6 3" xfId="92" xr:uid="{00000000-0005-0000-0000-000060000000}"/>
    <cellStyle name="Accent1" xfId="19" builtinId="29" customBuiltin="1"/>
    <cellStyle name="Accent1 2" xfId="62" xr:uid="{00000000-0005-0000-0000-000025000000}"/>
    <cellStyle name="Accent2" xfId="23" builtinId="33" customBuiltin="1"/>
    <cellStyle name="Accent2 2" xfId="63" xr:uid="{00000000-0005-0000-0000-000027000000}"/>
    <cellStyle name="Accent3" xfId="27" builtinId="37" customBuiltin="1"/>
    <cellStyle name="Accent3 2" xfId="64" xr:uid="{00000000-0005-0000-0000-000029000000}"/>
    <cellStyle name="Accent4" xfId="31" builtinId="41" customBuiltin="1"/>
    <cellStyle name="Accent4 2" xfId="65" xr:uid="{00000000-0005-0000-0000-00002B000000}"/>
    <cellStyle name="Accent5" xfId="35" builtinId="45" customBuiltin="1"/>
    <cellStyle name="Accent5 2" xfId="66" xr:uid="{00000000-0005-0000-0000-00002D000000}"/>
    <cellStyle name="Accent6" xfId="39" builtinId="49" customBuiltin="1"/>
    <cellStyle name="Accent6 2" xfId="67" xr:uid="{00000000-0005-0000-0000-00002F000000}"/>
    <cellStyle name="Bad" xfId="8" builtinId="27" customBuiltin="1"/>
    <cellStyle name="Bad 2" xfId="68" xr:uid="{00000000-0005-0000-0000-000031000000}"/>
    <cellStyle name="Calculation" xfId="12" builtinId="22" customBuiltin="1"/>
    <cellStyle name="Calculation 2" xfId="69" xr:uid="{00000000-0005-0000-0000-000033000000}"/>
    <cellStyle name="Check Cell" xfId="14" builtinId="23" customBuiltin="1"/>
    <cellStyle name="Check Cell 2" xfId="70" xr:uid="{00000000-0005-0000-0000-000035000000}"/>
    <cellStyle name="Explanatory Text" xfId="17" builtinId="53" customBuiltin="1"/>
    <cellStyle name="Explanatory Text 2" xfId="71" xr:uid="{00000000-0005-0000-0000-000037000000}"/>
    <cellStyle name="Good" xfId="7" builtinId="26" customBuiltin="1"/>
    <cellStyle name="Good 2" xfId="72" xr:uid="{00000000-0005-0000-0000-000039000000}"/>
    <cellStyle name="Heading 1" xfId="3" builtinId="16" customBuiltin="1"/>
    <cellStyle name="Heading 1 2" xfId="73" xr:uid="{00000000-0005-0000-0000-00003B000000}"/>
    <cellStyle name="Heading 2" xfId="4" builtinId="17" customBuiltin="1"/>
    <cellStyle name="Heading 2 2" xfId="74" xr:uid="{00000000-0005-0000-0000-00003D000000}"/>
    <cellStyle name="Heading 3" xfId="5" builtinId="18" customBuiltin="1"/>
    <cellStyle name="Heading 3 2" xfId="75" xr:uid="{00000000-0005-0000-0000-00003F000000}"/>
    <cellStyle name="Heading 4" xfId="6" builtinId="19" customBuiltin="1"/>
    <cellStyle name="Heading 4 2" xfId="76" xr:uid="{00000000-0005-0000-0000-000041000000}"/>
    <cellStyle name="Input" xfId="10" builtinId="20" customBuiltin="1"/>
    <cellStyle name="Input 2" xfId="77" xr:uid="{00000000-0005-0000-0000-000043000000}"/>
    <cellStyle name="Linked Cell" xfId="13" builtinId="24" customBuiltin="1"/>
    <cellStyle name="Linked Cell 2" xfId="78" xr:uid="{00000000-0005-0000-0000-000045000000}"/>
    <cellStyle name="Neutral" xfId="9" builtinId="28" customBuiltin="1"/>
    <cellStyle name="Neutral 2" xfId="79" xr:uid="{00000000-0005-0000-0000-000047000000}"/>
    <cellStyle name="Neutral 3" xfId="86" xr:uid="{00000000-0005-0000-0000-000061000000}"/>
    <cellStyle name="Normal" xfId="0" builtinId="0"/>
    <cellStyle name="Normal 2" xfId="43" xr:uid="{00000000-0005-0000-0000-000049000000}"/>
    <cellStyle name="Note" xfId="16" builtinId="10" customBuiltin="1"/>
    <cellStyle name="Note 2" xfId="80" xr:uid="{00000000-0005-0000-0000-00004B000000}"/>
    <cellStyle name="Output" xfId="11" builtinId="21" customBuiltin="1"/>
    <cellStyle name="Output 2" xfId="81" xr:uid="{00000000-0005-0000-0000-00004D000000}"/>
    <cellStyle name="Percent" xfId="1" builtinId="5"/>
    <cellStyle name="Title" xfId="2" builtinId="15" customBuiltin="1"/>
    <cellStyle name="Title 2" xfId="82" xr:uid="{00000000-0005-0000-0000-000050000000}"/>
    <cellStyle name="Title 3" xfId="85" xr:uid="{00000000-0005-0000-0000-000062000000}"/>
    <cellStyle name="Total" xfId="18" builtinId="25" customBuiltin="1"/>
    <cellStyle name="Total 2" xfId="83" xr:uid="{00000000-0005-0000-0000-000052000000}"/>
    <cellStyle name="Warning Text" xfId="15" builtinId="11" customBuiltin="1"/>
    <cellStyle name="Warning Text 2" xfId="84" xr:uid="{00000000-0005-0000-0000-000054000000}"/>
  </cellStyles>
  <dxfs count="12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1503990</xdr:colOff>
      <xdr:row>2</xdr:row>
      <xdr:rowOff>60960</xdr:rowOff>
    </xdr:from>
    <xdr:to>
      <xdr:col>18</xdr:col>
      <xdr:colOff>192024</xdr:colOff>
      <xdr:row>2</xdr:row>
      <xdr:rowOff>373380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3B7E52-89FE-4ECA-A89C-DD4E20704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6770" y="60960"/>
          <a:ext cx="1278834" cy="312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1503990</xdr:colOff>
      <xdr:row>2</xdr:row>
      <xdr:rowOff>60960</xdr:rowOff>
    </xdr:from>
    <xdr:to>
      <xdr:col>16</xdr:col>
      <xdr:colOff>2782824</xdr:colOff>
      <xdr:row>2</xdr:row>
      <xdr:rowOff>373380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1883D2-1A52-42E9-91CE-DB7A6FA45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3750" y="365760"/>
          <a:ext cx="1278834" cy="312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justmaths.co.uk/Users/paul.pavlou/Documents/Resources/Various%20Number%20Games%20-%20For%20Others%20(201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an/Dropbox/Documents/00%20-%20A%20NEW%20STUFF/QLA/Exam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an/Dropbox/NEW%20ONLINE/Teachers%20Extras%20-%209-1%20-%20Papers%20&amp;%20Exam%20Qs%20by%20Topic/2017/01%20-%20Edexcel%20Summer%202017%20-%20QLA%20sheets/Edexcel%20-%202017%20Summer%20-%20F%20tier%20-%20No%20Multipri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ooseClass"/>
      <sheetName val="Class Lists"/>
      <sheetName val="Name Generator"/>
      <sheetName val="Multiply"/>
      <sheetName val="Multiply Settings"/>
      <sheetName val="Count to 100"/>
      <sheetName val="Count to any number"/>
      <sheetName val="Rounding"/>
      <sheetName val="Sig Fig"/>
      <sheetName val="Neg Numbers"/>
      <sheetName val="Neg All Ops"/>
      <sheetName val="Neg Numbers settings"/>
      <sheetName val="nth term +ve"/>
      <sheetName val="Sequence from +ve nth term"/>
      <sheetName val="Grid multiplication"/>
      <sheetName val="Simplifying Ratios"/>
      <sheetName val="Simplify Fractions"/>
      <sheetName val="Mixed Number"/>
      <sheetName val="Improper Fraction"/>
      <sheetName val="Random operation (2 names)"/>
      <sheetName val="2 part ratio"/>
      <sheetName val="% Of"/>
      <sheetName val="X=, Y= (intercept)"/>
      <sheetName val="Parallel"/>
      <sheetName val="Trial &amp; Improve"/>
      <sheetName val="Trial &amp; Improve (2)"/>
      <sheetName val="Trial &amp; Improve (3)"/>
      <sheetName val="Circle Parts"/>
      <sheetName val="Trig"/>
      <sheetName val="Indices"/>
      <sheetName val="Indices No negs"/>
      <sheetName val="Substitution"/>
      <sheetName val="Colour Card (for dev)"/>
    </sheetNames>
    <sheetDataSet>
      <sheetData sheetId="0"/>
      <sheetData sheetId="1">
        <row r="18">
          <cell r="D18" t="str">
            <v>11RE</v>
          </cell>
        </row>
      </sheetData>
      <sheetData sheetId="2">
        <row r="6">
          <cell r="D6" t="str">
            <v>Number</v>
          </cell>
          <cell r="E6" t="str">
            <v>Name</v>
          </cell>
          <cell r="G6" t="str">
            <v>Number</v>
          </cell>
          <cell r="H6" t="str">
            <v>Name</v>
          </cell>
          <cell r="J6" t="str">
            <v>Number</v>
          </cell>
          <cell r="K6" t="str">
            <v>Name</v>
          </cell>
          <cell r="M6" t="str">
            <v>Number</v>
          </cell>
          <cell r="N6" t="str">
            <v>Name</v>
          </cell>
          <cell r="P6" t="str">
            <v>Number</v>
          </cell>
          <cell r="Q6" t="str">
            <v>Name</v>
          </cell>
          <cell r="S6" t="str">
            <v>Number</v>
          </cell>
          <cell r="T6" t="str">
            <v>Name</v>
          </cell>
          <cell r="V6" t="str">
            <v>Number</v>
          </cell>
          <cell r="W6" t="str">
            <v>Name</v>
          </cell>
          <cell r="Y6" t="str">
            <v>Number</v>
          </cell>
          <cell r="Z6" t="str">
            <v>Name</v>
          </cell>
          <cell r="AB6" t="str">
            <v>Number</v>
          </cell>
          <cell r="AC6" t="str">
            <v>Name</v>
          </cell>
        </row>
        <row r="7">
          <cell r="D7">
            <v>1</v>
          </cell>
          <cell r="E7" t="str">
            <v>Elys</v>
          </cell>
          <cell r="G7">
            <v>1</v>
          </cell>
          <cell r="H7" t="str">
            <v>Kieran</v>
          </cell>
          <cell r="J7">
            <v>1</v>
          </cell>
          <cell r="K7" t="str">
            <v>Colby</v>
          </cell>
          <cell r="M7">
            <v>1</v>
          </cell>
          <cell r="N7" t="str">
            <v>Megan</v>
          </cell>
          <cell r="P7">
            <v>1</v>
          </cell>
          <cell r="Q7" t="str">
            <v>Emily O</v>
          </cell>
          <cell r="S7">
            <v>1</v>
          </cell>
          <cell r="T7" t="str">
            <v>Liam</v>
          </cell>
          <cell r="V7">
            <v>1</v>
          </cell>
          <cell r="Y7">
            <v>1</v>
          </cell>
          <cell r="AB7">
            <v>1</v>
          </cell>
        </row>
        <row r="8">
          <cell r="D8">
            <v>2</v>
          </cell>
          <cell r="E8" t="str">
            <v>Daisy</v>
          </cell>
          <cell r="G8">
            <v>2</v>
          </cell>
          <cell r="H8" t="str">
            <v>Emily</v>
          </cell>
          <cell r="J8">
            <v>2</v>
          </cell>
          <cell r="K8" t="str">
            <v>Al</v>
          </cell>
          <cell r="M8">
            <v>2</v>
          </cell>
          <cell r="N8" t="str">
            <v>Jackie</v>
          </cell>
          <cell r="P8">
            <v>2</v>
          </cell>
          <cell r="Q8" t="str">
            <v>Emily K</v>
          </cell>
          <cell r="S8">
            <v>2</v>
          </cell>
          <cell r="T8" t="str">
            <v>Herbie</v>
          </cell>
          <cell r="V8"/>
          <cell r="Y8"/>
          <cell r="AB8"/>
        </row>
        <row r="9">
          <cell r="D9">
            <v>3</v>
          </cell>
          <cell r="E9" t="str">
            <v>Lewis</v>
          </cell>
          <cell r="G9">
            <v>3</v>
          </cell>
          <cell r="H9" t="str">
            <v>Jacob</v>
          </cell>
          <cell r="J9">
            <v>3</v>
          </cell>
          <cell r="K9" t="str">
            <v>Hannah</v>
          </cell>
          <cell r="M9">
            <v>3</v>
          </cell>
          <cell r="N9" t="str">
            <v>Rachel</v>
          </cell>
          <cell r="P9">
            <v>3</v>
          </cell>
          <cell r="Q9" t="str">
            <v>Isa</v>
          </cell>
          <cell r="S9">
            <v>3</v>
          </cell>
          <cell r="T9" t="str">
            <v>Harry</v>
          </cell>
          <cell r="V9"/>
          <cell r="Y9"/>
          <cell r="AB9"/>
        </row>
        <row r="10">
          <cell r="D10">
            <v>4</v>
          </cell>
          <cell r="E10" t="str">
            <v>Brandon D</v>
          </cell>
          <cell r="G10">
            <v>4</v>
          </cell>
          <cell r="H10" t="str">
            <v>Max</v>
          </cell>
          <cell r="J10">
            <v>4</v>
          </cell>
          <cell r="K10" t="str">
            <v>Byron</v>
          </cell>
          <cell r="M10">
            <v>4</v>
          </cell>
          <cell r="N10" t="str">
            <v>Aleasha</v>
          </cell>
          <cell r="P10">
            <v>4</v>
          </cell>
          <cell r="Q10" t="str">
            <v>Chris</v>
          </cell>
          <cell r="S10">
            <v>4</v>
          </cell>
          <cell r="T10" t="str">
            <v>Chloe</v>
          </cell>
          <cell r="V10"/>
          <cell r="Y10"/>
          <cell r="AB10"/>
        </row>
        <row r="11">
          <cell r="D11">
            <v>5</v>
          </cell>
          <cell r="E11" t="str">
            <v>Blake</v>
          </cell>
          <cell r="G11">
            <v>5</v>
          </cell>
          <cell r="H11" t="str">
            <v>Ellen</v>
          </cell>
          <cell r="J11">
            <v>5</v>
          </cell>
          <cell r="K11" t="str">
            <v>James</v>
          </cell>
          <cell r="M11">
            <v>5</v>
          </cell>
          <cell r="N11" t="str">
            <v>Georgia</v>
          </cell>
          <cell r="P11">
            <v>5</v>
          </cell>
          <cell r="Q11" t="str">
            <v>Max</v>
          </cell>
          <cell r="S11">
            <v>5</v>
          </cell>
          <cell r="T11" t="str">
            <v>Logan</v>
          </cell>
          <cell r="V11"/>
          <cell r="Y11"/>
          <cell r="AB11"/>
        </row>
        <row r="12">
          <cell r="D12">
            <v>6</v>
          </cell>
          <cell r="E12" t="str">
            <v>Nicola</v>
          </cell>
          <cell r="G12">
            <v>6</v>
          </cell>
          <cell r="H12" t="str">
            <v>Mason</v>
          </cell>
          <cell r="J12">
            <v>6</v>
          </cell>
          <cell r="K12" t="str">
            <v>Chris</v>
          </cell>
          <cell r="M12">
            <v>6</v>
          </cell>
          <cell r="N12" t="str">
            <v>Bayley</v>
          </cell>
          <cell r="P12">
            <v>6</v>
          </cell>
          <cell r="Q12" t="str">
            <v>Annie</v>
          </cell>
          <cell r="S12">
            <v>6</v>
          </cell>
          <cell r="T12" t="str">
            <v>Krystal-Rose</v>
          </cell>
          <cell r="V12"/>
          <cell r="Y12"/>
          <cell r="AB12"/>
        </row>
        <row r="13">
          <cell r="D13">
            <v>7</v>
          </cell>
          <cell r="E13" t="str">
            <v>Edward</v>
          </cell>
          <cell r="G13">
            <v>7</v>
          </cell>
          <cell r="H13" t="str">
            <v>Gina</v>
          </cell>
          <cell r="J13">
            <v>7</v>
          </cell>
          <cell r="K13" t="str">
            <v>Chloe</v>
          </cell>
          <cell r="M13">
            <v>7</v>
          </cell>
          <cell r="N13" t="str">
            <v>Kayleigh</v>
          </cell>
          <cell r="P13">
            <v>7</v>
          </cell>
          <cell r="Q13" t="str">
            <v>Danya</v>
          </cell>
          <cell r="S13">
            <v>7</v>
          </cell>
          <cell r="T13" t="str">
            <v>Reece</v>
          </cell>
          <cell r="V13"/>
          <cell r="Y13"/>
          <cell r="AB13"/>
        </row>
        <row r="14">
          <cell r="D14">
            <v>8</v>
          </cell>
          <cell r="E14" t="str">
            <v>Liam</v>
          </cell>
          <cell r="G14">
            <v>8</v>
          </cell>
          <cell r="H14" t="str">
            <v>Kirst</v>
          </cell>
          <cell r="J14">
            <v>8</v>
          </cell>
          <cell r="K14" t="str">
            <v>Caitlyn</v>
          </cell>
          <cell r="M14">
            <v>8</v>
          </cell>
          <cell r="N14" t="str">
            <v>Zara</v>
          </cell>
          <cell r="P14">
            <v>8</v>
          </cell>
          <cell r="Q14" t="str">
            <v>Siobhan</v>
          </cell>
          <cell r="S14">
            <v>8</v>
          </cell>
          <cell r="T14" t="str">
            <v>Lewis</v>
          </cell>
          <cell r="V14"/>
          <cell r="Y14"/>
          <cell r="AB14"/>
        </row>
        <row r="15">
          <cell r="D15">
            <v>9</v>
          </cell>
          <cell r="E15" t="str">
            <v>Chelsea</v>
          </cell>
          <cell r="G15">
            <v>9</v>
          </cell>
          <cell r="H15" t="str">
            <v>Amelia</v>
          </cell>
          <cell r="J15">
            <v>9</v>
          </cell>
          <cell r="K15" t="str">
            <v>Robert</v>
          </cell>
          <cell r="M15">
            <v>9</v>
          </cell>
          <cell r="N15" t="str">
            <v>Nicole</v>
          </cell>
          <cell r="P15">
            <v>9</v>
          </cell>
          <cell r="Q15" t="str">
            <v>Lucy</v>
          </cell>
          <cell r="S15">
            <v>9</v>
          </cell>
          <cell r="T15" t="str">
            <v>Jamie</v>
          </cell>
          <cell r="V15"/>
          <cell r="Y15"/>
          <cell r="AB15"/>
        </row>
        <row r="16">
          <cell r="B16" t="str">
            <v>11RE</v>
          </cell>
          <cell r="D16">
            <v>10</v>
          </cell>
          <cell r="E16" t="str">
            <v>Lewis</v>
          </cell>
          <cell r="G16">
            <v>10</v>
          </cell>
          <cell r="H16" t="str">
            <v>Tamara</v>
          </cell>
          <cell r="J16">
            <v>10</v>
          </cell>
          <cell r="K16" t="str">
            <v>Tom L</v>
          </cell>
          <cell r="M16">
            <v>10</v>
          </cell>
          <cell r="N16" t="str">
            <v>Ben</v>
          </cell>
          <cell r="P16">
            <v>10</v>
          </cell>
          <cell r="Q16" t="str">
            <v>Kiera</v>
          </cell>
          <cell r="S16">
            <v>10</v>
          </cell>
          <cell r="T16" t="str">
            <v>Megan</v>
          </cell>
          <cell r="V16"/>
          <cell r="Y16"/>
          <cell r="AB16"/>
        </row>
        <row r="17">
          <cell r="B17" t="str">
            <v>Sarah</v>
          </cell>
          <cell r="D17">
            <v>11</v>
          </cell>
          <cell r="E17" t="str">
            <v>Jamie</v>
          </cell>
          <cell r="G17">
            <v>11</v>
          </cell>
          <cell r="H17" t="str">
            <v>Andrew</v>
          </cell>
          <cell r="J17">
            <v>11</v>
          </cell>
          <cell r="K17" t="str">
            <v>Harry</v>
          </cell>
          <cell r="M17">
            <v>11</v>
          </cell>
          <cell r="N17" t="str">
            <v>Jack</v>
          </cell>
          <cell r="P17">
            <v>11</v>
          </cell>
          <cell r="Q17" t="str">
            <v>Steven</v>
          </cell>
          <cell r="S17">
            <v>11</v>
          </cell>
          <cell r="T17" t="str">
            <v>James</v>
          </cell>
          <cell r="V17"/>
          <cell r="Y17"/>
          <cell r="AB17"/>
        </row>
        <row r="18">
          <cell r="B18" t="str">
            <v>Lydia</v>
          </cell>
          <cell r="D18">
            <v>12</v>
          </cell>
          <cell r="E18" t="str">
            <v>Amy</v>
          </cell>
          <cell r="G18">
            <v>12</v>
          </cell>
          <cell r="H18" t="str">
            <v>Nathan</v>
          </cell>
          <cell r="J18">
            <v>12</v>
          </cell>
          <cell r="K18" t="str">
            <v>Tom S</v>
          </cell>
          <cell r="M18">
            <v>12</v>
          </cell>
          <cell r="N18" t="str">
            <v>Tom</v>
          </cell>
          <cell r="P18">
            <v>12</v>
          </cell>
          <cell r="Q18" t="str">
            <v>Callum</v>
          </cell>
          <cell r="S18">
            <v>12</v>
          </cell>
          <cell r="T18" t="str">
            <v>Lauren</v>
          </cell>
          <cell r="V18"/>
          <cell r="Y18"/>
          <cell r="AB18"/>
        </row>
        <row r="19">
          <cell r="D19">
            <v>13</v>
          </cell>
          <cell r="E19" t="str">
            <v>Martin</v>
          </cell>
          <cell r="G19">
            <v>13</v>
          </cell>
          <cell r="H19" t="str">
            <v>Jennifer</v>
          </cell>
          <cell r="J19">
            <v>13</v>
          </cell>
          <cell r="K19" t="str">
            <v>Sam</v>
          </cell>
          <cell r="M19">
            <v>13</v>
          </cell>
          <cell r="N19" t="str">
            <v>Sam F</v>
          </cell>
          <cell r="P19">
            <v>13</v>
          </cell>
          <cell r="Q19" t="str">
            <v>Chloe</v>
          </cell>
          <cell r="S19">
            <v>13</v>
          </cell>
          <cell r="T19" t="str">
            <v>Monica</v>
          </cell>
          <cell r="V19"/>
          <cell r="Y19"/>
          <cell r="AB19"/>
        </row>
        <row r="20">
          <cell r="D20">
            <v>14</v>
          </cell>
          <cell r="E20" t="str">
            <v>John</v>
          </cell>
          <cell r="G20">
            <v>14</v>
          </cell>
          <cell r="H20" t="str">
            <v>Nicole</v>
          </cell>
          <cell r="J20">
            <v>14</v>
          </cell>
          <cell r="K20" t="str">
            <v>Tibi</v>
          </cell>
          <cell r="M20">
            <v>14</v>
          </cell>
          <cell r="N20" t="str">
            <v>Jade</v>
          </cell>
          <cell r="P20">
            <v>14</v>
          </cell>
          <cell r="Q20" t="str">
            <v>Danielle</v>
          </cell>
          <cell r="S20">
            <v>14</v>
          </cell>
          <cell r="T20" t="str">
            <v>Jake</v>
          </cell>
          <cell r="V20"/>
          <cell r="Y20"/>
          <cell r="AB20"/>
        </row>
        <row r="21">
          <cell r="D21">
            <v>15</v>
          </cell>
          <cell r="E21" t="str">
            <v>Claire</v>
          </cell>
          <cell r="G21">
            <v>15</v>
          </cell>
          <cell r="H21" t="str">
            <v>Hayley</v>
          </cell>
          <cell r="J21">
            <v>15</v>
          </cell>
          <cell r="K21" t="str">
            <v>Megan</v>
          </cell>
          <cell r="M21">
            <v>15</v>
          </cell>
          <cell r="N21" t="str">
            <v>Adam</v>
          </cell>
          <cell r="P21">
            <v>15</v>
          </cell>
          <cell r="Q21" t="str">
            <v>Jamie</v>
          </cell>
          <cell r="S21">
            <v>15</v>
          </cell>
          <cell r="T21" t="str">
            <v>Joshua</v>
          </cell>
          <cell r="V21"/>
          <cell r="Y21"/>
          <cell r="AB21"/>
        </row>
        <row r="22">
          <cell r="D22">
            <v>16</v>
          </cell>
          <cell r="E22" t="str">
            <v>Matt</v>
          </cell>
          <cell r="G22">
            <v>16</v>
          </cell>
          <cell r="H22" t="str">
            <v>Angel</v>
          </cell>
          <cell r="J22">
            <v>16</v>
          </cell>
          <cell r="K22" t="str">
            <v>Maddie</v>
          </cell>
          <cell r="M22">
            <v>16</v>
          </cell>
          <cell r="N22" t="str">
            <v>Matthew</v>
          </cell>
          <cell r="P22">
            <v>16</v>
          </cell>
          <cell r="Q22" t="str">
            <v>Caleb</v>
          </cell>
          <cell r="S22">
            <v>16</v>
          </cell>
          <cell r="T22" t="str">
            <v>Ellie</v>
          </cell>
          <cell r="V22"/>
          <cell r="Y22"/>
          <cell r="AB22"/>
        </row>
        <row r="23">
          <cell r="D23">
            <v>17</v>
          </cell>
          <cell r="E23" t="str">
            <v>Lydia</v>
          </cell>
          <cell r="G23">
            <v>17</v>
          </cell>
          <cell r="H23" t="str">
            <v>Courtney</v>
          </cell>
          <cell r="J23">
            <v>17</v>
          </cell>
          <cell r="K23" t="str">
            <v>Robyn</v>
          </cell>
          <cell r="M23">
            <v>17</v>
          </cell>
          <cell r="N23" t="str">
            <v>Lauren</v>
          </cell>
          <cell r="P23">
            <v>17</v>
          </cell>
          <cell r="Q23" t="str">
            <v>Sam</v>
          </cell>
          <cell r="S23">
            <v>17</v>
          </cell>
          <cell r="T23" t="str">
            <v>Beth</v>
          </cell>
          <cell r="V23"/>
          <cell r="Y23"/>
          <cell r="AB23"/>
        </row>
        <row r="24">
          <cell r="D24">
            <v>18</v>
          </cell>
          <cell r="E24" t="str">
            <v>Bradley</v>
          </cell>
          <cell r="G24">
            <v>18</v>
          </cell>
          <cell r="H24" t="str">
            <v>Harry</v>
          </cell>
          <cell r="J24">
            <v>18</v>
          </cell>
          <cell r="K24" t="str">
            <v>Kirsty</v>
          </cell>
          <cell r="M24">
            <v>18</v>
          </cell>
          <cell r="N24" t="str">
            <v>Emily</v>
          </cell>
          <cell r="P24">
            <v>18</v>
          </cell>
          <cell r="Q24" t="str">
            <v>Matthew</v>
          </cell>
          <cell r="S24">
            <v>18</v>
          </cell>
          <cell r="T24" t="str">
            <v>Katie K</v>
          </cell>
          <cell r="V24"/>
          <cell r="Y24"/>
          <cell r="AB24"/>
        </row>
        <row r="25">
          <cell r="D25">
            <v>19</v>
          </cell>
          <cell r="E25" t="str">
            <v>Scarlet</v>
          </cell>
          <cell r="G25">
            <v>19</v>
          </cell>
          <cell r="H25" t="str">
            <v>Charlie</v>
          </cell>
          <cell r="J25">
            <v>19</v>
          </cell>
          <cell r="K25" t="str">
            <v>Niamh</v>
          </cell>
          <cell r="M25">
            <v>19</v>
          </cell>
          <cell r="N25" t="str">
            <v>Lydia</v>
          </cell>
          <cell r="P25">
            <v>19</v>
          </cell>
          <cell r="Q25" t="str">
            <v>Ariane</v>
          </cell>
          <cell r="S25">
            <v>19</v>
          </cell>
          <cell r="T25" t="str">
            <v>Katie R-T</v>
          </cell>
          <cell r="V25"/>
          <cell r="Y25"/>
          <cell r="AB25"/>
        </row>
        <row r="26">
          <cell r="D26">
            <v>20</v>
          </cell>
          <cell r="E26" t="str">
            <v>Niamh</v>
          </cell>
          <cell r="G26">
            <v>20</v>
          </cell>
          <cell r="H26" t="str">
            <v>Sebby</v>
          </cell>
          <cell r="J26">
            <v>20</v>
          </cell>
          <cell r="K26" t="str">
            <v>Ellie</v>
          </cell>
          <cell r="M26">
            <v>20</v>
          </cell>
          <cell r="N26" t="str">
            <v>Clare</v>
          </cell>
          <cell r="P26">
            <v>20</v>
          </cell>
          <cell r="Q26" t="str">
            <v>Sophie</v>
          </cell>
          <cell r="S26">
            <v>20</v>
          </cell>
          <cell r="T26" t="str">
            <v>Thomas</v>
          </cell>
          <cell r="V26"/>
          <cell r="Y26"/>
          <cell r="AB26"/>
        </row>
        <row r="27">
          <cell r="D27">
            <v>21</v>
          </cell>
          <cell r="E27" t="str">
            <v>Lauren</v>
          </cell>
          <cell r="G27">
            <v>21</v>
          </cell>
          <cell r="H27" t="str">
            <v>Romany</v>
          </cell>
          <cell r="J27">
            <v>21</v>
          </cell>
          <cell r="K27" t="str">
            <v>Elouise</v>
          </cell>
          <cell r="M27">
            <v>21</v>
          </cell>
          <cell r="N27" t="str">
            <v>Roxie</v>
          </cell>
          <cell r="P27">
            <v>21</v>
          </cell>
          <cell r="Q27" t="str">
            <v>Lillie</v>
          </cell>
          <cell r="S27">
            <v>21</v>
          </cell>
          <cell r="T27" t="str">
            <v>Jonathan</v>
          </cell>
          <cell r="V27"/>
          <cell r="Y27"/>
          <cell r="AB27"/>
        </row>
        <row r="28">
          <cell r="D28">
            <v>22</v>
          </cell>
          <cell r="E28" t="str">
            <v>Kristy</v>
          </cell>
          <cell r="G28">
            <v>22</v>
          </cell>
          <cell r="H28" t="str">
            <v>Maddie</v>
          </cell>
          <cell r="J28">
            <v>22</v>
          </cell>
          <cell r="K28" t="str">
            <v>Harry</v>
          </cell>
          <cell r="M28">
            <v>22</v>
          </cell>
          <cell r="N28" t="str">
            <v>Cameron</v>
          </cell>
          <cell r="P28">
            <v>22</v>
          </cell>
          <cell r="Q28" t="str">
            <v>Felicity</v>
          </cell>
          <cell r="S28"/>
          <cell r="V28"/>
          <cell r="Y28"/>
          <cell r="AB28"/>
        </row>
        <row r="29">
          <cell r="D29">
            <v>23</v>
          </cell>
          <cell r="E29" t="str">
            <v>Blake</v>
          </cell>
          <cell r="G29">
            <v>23</v>
          </cell>
          <cell r="H29" t="str">
            <v>Aisling</v>
          </cell>
          <cell r="J29">
            <v>23</v>
          </cell>
          <cell r="K29" t="str">
            <v>Kerrie</v>
          </cell>
          <cell r="M29">
            <v>23</v>
          </cell>
          <cell r="N29" t="str">
            <v>Claudia</v>
          </cell>
          <cell r="P29">
            <v>23</v>
          </cell>
          <cell r="Q29" t="str">
            <v>Jorden</v>
          </cell>
          <cell r="S29"/>
          <cell r="V29"/>
          <cell r="Y29"/>
          <cell r="AB29"/>
        </row>
        <row r="30">
          <cell r="D30">
            <v>24</v>
          </cell>
          <cell r="E30" t="str">
            <v>Joseph</v>
          </cell>
          <cell r="G30">
            <v>24</v>
          </cell>
          <cell r="H30" t="str">
            <v>Nicole</v>
          </cell>
          <cell r="J30">
            <v>24</v>
          </cell>
          <cell r="K30" t="str">
            <v>Levi</v>
          </cell>
          <cell r="M30">
            <v>24</v>
          </cell>
          <cell r="N30" t="str">
            <v>George</v>
          </cell>
          <cell r="P30">
            <v>24</v>
          </cell>
          <cell r="Q30" t="str">
            <v>Edward</v>
          </cell>
          <cell r="S30"/>
          <cell r="V30"/>
          <cell r="Y30"/>
          <cell r="AB30"/>
        </row>
        <row r="31">
          <cell r="D31">
            <v>25</v>
          </cell>
          <cell r="E31" t="str">
            <v>Brandon H</v>
          </cell>
          <cell r="G31">
            <v>25</v>
          </cell>
          <cell r="H31" t="str">
            <v>Tyler</v>
          </cell>
          <cell r="J31">
            <v>25</v>
          </cell>
          <cell r="K31" t="str">
            <v>Callum</v>
          </cell>
          <cell r="M31">
            <v>25</v>
          </cell>
          <cell r="N31" t="str">
            <v>Sarah</v>
          </cell>
          <cell r="P31">
            <v>25</v>
          </cell>
          <cell r="Q31" t="str">
            <v>Dalton</v>
          </cell>
          <cell r="S31"/>
          <cell r="V31"/>
          <cell r="Y31"/>
          <cell r="AB31"/>
        </row>
        <row r="32">
          <cell r="D32">
            <v>26</v>
          </cell>
          <cell r="E32" t="str">
            <v>Harrison</v>
          </cell>
          <cell r="G32">
            <v>26</v>
          </cell>
          <cell r="H32" t="str">
            <v>Cameron</v>
          </cell>
          <cell r="J32">
            <v>26</v>
          </cell>
          <cell r="K32" t="str">
            <v>Nicole</v>
          </cell>
          <cell r="M32">
            <v>26</v>
          </cell>
          <cell r="N32" t="str">
            <v>Oliver</v>
          </cell>
          <cell r="P32">
            <v>26</v>
          </cell>
          <cell r="Q32" t="str">
            <v>Taylor</v>
          </cell>
          <cell r="S32"/>
          <cell r="V32"/>
          <cell r="Y32"/>
          <cell r="AB32"/>
        </row>
        <row r="33">
          <cell r="D33">
            <v>27</v>
          </cell>
          <cell r="E33" t="str">
            <v>Jake</v>
          </cell>
          <cell r="G33">
            <v>27</v>
          </cell>
          <cell r="H33" t="str">
            <v>Zara</v>
          </cell>
          <cell r="J33">
            <v>27</v>
          </cell>
          <cell r="K33" t="str">
            <v>Aimee</v>
          </cell>
          <cell r="M33">
            <v>27</v>
          </cell>
          <cell r="N33" t="str">
            <v>Charlie</v>
          </cell>
          <cell r="P33">
            <v>27</v>
          </cell>
          <cell r="Q33" t="str">
            <v>Bella</v>
          </cell>
          <cell r="S33"/>
          <cell r="V33"/>
          <cell r="Y33"/>
          <cell r="AB33"/>
        </row>
        <row r="34">
          <cell r="D34">
            <v>28</v>
          </cell>
          <cell r="E34" t="str">
            <v>Travis</v>
          </cell>
          <cell r="G34">
            <v>28</v>
          </cell>
          <cell r="H34" t="str">
            <v>Katie</v>
          </cell>
          <cell r="J34">
            <v>28</v>
          </cell>
          <cell r="K34" t="str">
            <v>James</v>
          </cell>
          <cell r="M34">
            <v>28</v>
          </cell>
          <cell r="N34" t="str">
            <v>Sam D</v>
          </cell>
          <cell r="P34">
            <v>28</v>
          </cell>
          <cell r="Q34" t="str">
            <v>Hayley</v>
          </cell>
          <cell r="S34"/>
          <cell r="V34"/>
          <cell r="Y34"/>
          <cell r="AB34"/>
        </row>
        <row r="35">
          <cell r="D35">
            <v>29</v>
          </cell>
          <cell r="E35" t="str">
            <v>Valic</v>
          </cell>
          <cell r="G35">
            <v>29</v>
          </cell>
          <cell r="H35" t="str">
            <v>Jordan</v>
          </cell>
          <cell r="J35">
            <v>29</v>
          </cell>
          <cell r="K35" t="str">
            <v>Rhianne</v>
          </cell>
          <cell r="M35">
            <v>29</v>
          </cell>
          <cell r="N35" t="str">
            <v>Jack E</v>
          </cell>
          <cell r="P35">
            <v>29</v>
          </cell>
          <cell r="Q35" t="str">
            <v>Robyn</v>
          </cell>
          <cell r="S35"/>
          <cell r="V35"/>
          <cell r="Y35"/>
          <cell r="AB35"/>
        </row>
        <row r="36">
          <cell r="D36">
            <v>30</v>
          </cell>
          <cell r="E36" t="str">
            <v>Dean</v>
          </cell>
          <cell r="G36">
            <v>30</v>
          </cell>
          <cell r="H36" t="str">
            <v>Ben</v>
          </cell>
          <cell r="J36">
            <v>30</v>
          </cell>
          <cell r="K36" t="str">
            <v>Tom N</v>
          </cell>
          <cell r="M36"/>
          <cell r="P36">
            <v>30</v>
          </cell>
          <cell r="Q36" t="str">
            <v>Chloe</v>
          </cell>
          <cell r="S36"/>
          <cell r="V36"/>
          <cell r="Y36"/>
          <cell r="AB36"/>
        </row>
        <row r="37">
          <cell r="D37"/>
          <cell r="G37"/>
          <cell r="J37"/>
          <cell r="M37"/>
          <cell r="P37"/>
          <cell r="S37"/>
          <cell r="V37"/>
          <cell r="Y37"/>
          <cell r="AB37"/>
        </row>
        <row r="38">
          <cell r="D38"/>
          <cell r="G38"/>
          <cell r="J38"/>
          <cell r="M38"/>
          <cell r="P38"/>
          <cell r="S38"/>
          <cell r="V38"/>
          <cell r="Y38"/>
          <cell r="AB38"/>
        </row>
        <row r="39">
          <cell r="V39"/>
          <cell r="Y39"/>
          <cell r="AB39"/>
        </row>
        <row r="40">
          <cell r="V40"/>
          <cell r="Y40"/>
          <cell r="AB40"/>
        </row>
        <row r="41">
          <cell r="V41"/>
          <cell r="Y41"/>
          <cell r="AB41"/>
        </row>
      </sheetData>
      <sheetData sheetId="3"/>
      <sheetData sheetId="4"/>
      <sheetData sheetId="5"/>
      <sheetData sheetId="6"/>
      <sheetData sheetId="7">
        <row r="4">
          <cell r="H4">
            <v>180</v>
          </cell>
        </row>
      </sheetData>
      <sheetData sheetId="8"/>
      <sheetData sheetId="9"/>
      <sheetData sheetId="10"/>
      <sheetData sheetId="11"/>
      <sheetData sheetId="12">
        <row r="2">
          <cell r="C2">
            <v>-20</v>
          </cell>
        </row>
        <row r="3">
          <cell r="C3">
            <v>20</v>
          </cell>
        </row>
      </sheetData>
      <sheetData sheetId="13"/>
      <sheetData sheetId="14"/>
      <sheetData sheetId="15"/>
      <sheetData sheetId="16"/>
      <sheetData sheetId="17">
        <row r="8">
          <cell r="B8">
            <v>2</v>
          </cell>
        </row>
        <row r="9">
          <cell r="B9">
            <v>6</v>
          </cell>
        </row>
        <row r="10">
          <cell r="B10">
            <v>2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12">
          <cell r="E12">
            <v>1</v>
          </cell>
          <cell r="F12" t="str">
            <v>a</v>
          </cell>
        </row>
        <row r="13">
          <cell r="E13">
            <v>2</v>
          </cell>
          <cell r="F13" t="str">
            <v>b</v>
          </cell>
        </row>
        <row r="14">
          <cell r="E14">
            <v>3</v>
          </cell>
          <cell r="F14" t="str">
            <v>c</v>
          </cell>
        </row>
        <row r="15">
          <cell r="E15">
            <v>4</v>
          </cell>
          <cell r="F15" t="str">
            <v>d</v>
          </cell>
        </row>
        <row r="16">
          <cell r="E16">
            <v>5</v>
          </cell>
          <cell r="F16" t="str">
            <v>e</v>
          </cell>
        </row>
        <row r="17">
          <cell r="E17">
            <v>6</v>
          </cell>
          <cell r="F17" t="str">
            <v>f</v>
          </cell>
        </row>
        <row r="18">
          <cell r="E18">
            <v>7</v>
          </cell>
          <cell r="F18" t="str">
            <v>g</v>
          </cell>
        </row>
        <row r="19">
          <cell r="E19">
            <v>8</v>
          </cell>
          <cell r="F19" t="str">
            <v>h</v>
          </cell>
        </row>
      </sheetData>
      <sheetData sheetId="25"/>
      <sheetData sheetId="26"/>
      <sheetData sheetId="27"/>
      <sheetData sheetId="28">
        <row r="32">
          <cell r="C32">
            <v>1</v>
          </cell>
          <cell r="D32" t="str">
            <v>Radius</v>
          </cell>
        </row>
        <row r="33">
          <cell r="C33">
            <v>2</v>
          </cell>
          <cell r="D33" t="str">
            <v>Diameter</v>
          </cell>
        </row>
        <row r="34">
          <cell r="C34">
            <v>3</v>
          </cell>
          <cell r="D34" t="str">
            <v>Sector</v>
          </cell>
        </row>
        <row r="35">
          <cell r="C35">
            <v>4</v>
          </cell>
          <cell r="D35" t="str">
            <v>Arc</v>
          </cell>
        </row>
        <row r="36">
          <cell r="C36">
            <v>5</v>
          </cell>
          <cell r="D36" t="str">
            <v>Segment</v>
          </cell>
        </row>
        <row r="37">
          <cell r="C37">
            <v>6</v>
          </cell>
          <cell r="D37" t="str">
            <v>Chord</v>
          </cell>
        </row>
        <row r="38">
          <cell r="C38">
            <v>7</v>
          </cell>
          <cell r="D38" t="str">
            <v>Circumference</v>
          </cell>
        </row>
      </sheetData>
      <sheetData sheetId="29">
        <row r="27">
          <cell r="C27">
            <v>34.619999999999997</v>
          </cell>
        </row>
        <row r="28">
          <cell r="C28">
            <v>7</v>
          </cell>
        </row>
        <row r="29">
          <cell r="C29">
            <v>4.22</v>
          </cell>
        </row>
        <row r="30">
          <cell r="C30">
            <v>34.36</v>
          </cell>
        </row>
        <row r="31">
          <cell r="C31">
            <v>83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Curriculum Code"/>
    </sheetNames>
    <sheetDataSet>
      <sheetData sheetId="0"/>
      <sheetData sheetId="1"/>
      <sheetData sheetId="2">
        <row r="1">
          <cell r="A1" t="str">
            <v>Code</v>
          </cell>
          <cell r="B1" t="str">
            <v xml:space="preserve">Area </v>
          </cell>
          <cell r="C1" t="str">
            <v>Topic</v>
          </cell>
        </row>
        <row r="2">
          <cell r="A2">
            <v>1001</v>
          </cell>
          <cell r="B2" t="str">
            <v>Number</v>
          </cell>
          <cell r="C2" t="str">
            <v>Order positive and/or negative integers</v>
          </cell>
        </row>
        <row r="3">
          <cell r="A3">
            <v>1002</v>
          </cell>
          <cell r="B3" t="str">
            <v>Number</v>
          </cell>
          <cell r="C3" t="str">
            <v>Order decimals</v>
          </cell>
        </row>
        <row r="4">
          <cell r="A4">
            <v>1003</v>
          </cell>
          <cell r="B4" t="str">
            <v>Number</v>
          </cell>
          <cell r="C4" t="str">
            <v>Order fractions</v>
          </cell>
        </row>
        <row r="5">
          <cell r="A5">
            <v>1004</v>
          </cell>
          <cell r="B5" t="str">
            <v>Number</v>
          </cell>
          <cell r="C5" t="str">
            <v>Order a mixture of fraction, decimals and %</v>
          </cell>
        </row>
        <row r="6">
          <cell r="A6">
            <v>1005</v>
          </cell>
          <cell r="B6" t="str">
            <v>Number</v>
          </cell>
          <cell r="C6" t="str">
            <v>Use the inequality symbols</v>
          </cell>
        </row>
        <row r="7">
          <cell r="A7">
            <v>1006</v>
          </cell>
          <cell r="B7" t="str">
            <v>Number</v>
          </cell>
          <cell r="C7" t="str">
            <v>Place value</v>
          </cell>
        </row>
        <row r="8">
          <cell r="A8">
            <v>1010</v>
          </cell>
          <cell r="B8" t="str">
            <v>Number</v>
          </cell>
          <cell r="C8" t="str">
            <v>Addition - positive integers</v>
          </cell>
        </row>
        <row r="9">
          <cell r="A9">
            <v>1011</v>
          </cell>
          <cell r="B9" t="str">
            <v>Number</v>
          </cell>
          <cell r="C9" t="str">
            <v>Subtraction - positive integers</v>
          </cell>
        </row>
        <row r="10">
          <cell r="A10">
            <v>1012</v>
          </cell>
          <cell r="B10" t="str">
            <v>Number</v>
          </cell>
          <cell r="C10" t="str">
            <v>Multiplication - positive integers</v>
          </cell>
        </row>
        <row r="11">
          <cell r="A11">
            <v>1013</v>
          </cell>
          <cell r="B11" t="str">
            <v>Number</v>
          </cell>
          <cell r="C11" t="str">
            <v>Division - positive integers</v>
          </cell>
        </row>
        <row r="12">
          <cell r="A12">
            <v>1014</v>
          </cell>
          <cell r="B12" t="str">
            <v>Number</v>
          </cell>
          <cell r="C12" t="str">
            <v>Addition - negative integers</v>
          </cell>
        </row>
        <row r="13">
          <cell r="A13">
            <v>1015</v>
          </cell>
          <cell r="B13" t="str">
            <v>Number</v>
          </cell>
          <cell r="C13" t="str">
            <v>Subtraction - negative integers</v>
          </cell>
        </row>
        <row r="14">
          <cell r="A14">
            <v>1016</v>
          </cell>
          <cell r="B14" t="str">
            <v>Number</v>
          </cell>
          <cell r="C14" t="str">
            <v>Multiplication - negative integers</v>
          </cell>
        </row>
        <row r="15">
          <cell r="A15">
            <v>1017</v>
          </cell>
          <cell r="B15" t="str">
            <v>Number</v>
          </cell>
          <cell r="C15" t="str">
            <v>Division - negative integers</v>
          </cell>
        </row>
        <row r="16">
          <cell r="A16">
            <v>1018</v>
          </cell>
          <cell r="B16" t="str">
            <v>Number</v>
          </cell>
          <cell r="C16" t="str">
            <v>Addition - decimals</v>
          </cell>
        </row>
        <row r="17">
          <cell r="A17">
            <v>1019</v>
          </cell>
          <cell r="B17" t="str">
            <v>Number</v>
          </cell>
          <cell r="C17" t="str">
            <v>Subtraction - decimals</v>
          </cell>
        </row>
        <row r="18">
          <cell r="A18">
            <v>1020</v>
          </cell>
          <cell r="B18" t="str">
            <v>Number</v>
          </cell>
          <cell r="C18" t="str">
            <v>Multiplication - decimals</v>
          </cell>
        </row>
        <row r="19">
          <cell r="A19">
            <v>1021</v>
          </cell>
          <cell r="B19" t="str">
            <v>Number</v>
          </cell>
          <cell r="C19" t="str">
            <v>Division - decimals</v>
          </cell>
        </row>
        <row r="20">
          <cell r="A20">
            <v>1022</v>
          </cell>
          <cell r="B20" t="str">
            <v>Number</v>
          </cell>
          <cell r="C20" t="str">
            <v>Addition - fractions</v>
          </cell>
        </row>
        <row r="21">
          <cell r="A21">
            <v>1023</v>
          </cell>
          <cell r="B21" t="str">
            <v>Number</v>
          </cell>
          <cell r="C21" t="str">
            <v>Subtraction - fractions</v>
          </cell>
        </row>
        <row r="22">
          <cell r="A22">
            <v>1024</v>
          </cell>
          <cell r="B22" t="str">
            <v>Number</v>
          </cell>
          <cell r="C22" t="str">
            <v>Multiplication - fractions</v>
          </cell>
        </row>
        <row r="23">
          <cell r="A23">
            <v>1025</v>
          </cell>
          <cell r="B23" t="str">
            <v>Number</v>
          </cell>
          <cell r="C23" t="str">
            <v>Division - fractions</v>
          </cell>
        </row>
        <row r="24">
          <cell r="A24">
            <v>1026</v>
          </cell>
          <cell r="B24" t="str">
            <v>Number</v>
          </cell>
          <cell r="C24" t="str">
            <v>Problem solving with money</v>
          </cell>
        </row>
        <row r="25">
          <cell r="A25">
            <v>1027</v>
          </cell>
          <cell r="B25" t="str">
            <v>Number</v>
          </cell>
          <cell r="C25" t="str">
            <v>Mixed - fractions and/or decimals and/or percentages</v>
          </cell>
        </row>
        <row r="26">
          <cell r="A26">
            <v>1028</v>
          </cell>
          <cell r="B26" t="str">
            <v>Number</v>
          </cell>
          <cell r="C26" t="str">
            <v>Mixed - four operations</v>
          </cell>
        </row>
        <row r="27">
          <cell r="A27">
            <v>1029</v>
          </cell>
          <cell r="B27" t="str">
            <v>Number</v>
          </cell>
          <cell r="C27" t="str">
            <v>Fraction of an amount</v>
          </cell>
        </row>
        <row r="28">
          <cell r="A28">
            <v>1030</v>
          </cell>
          <cell r="B28" t="str">
            <v>Number</v>
          </cell>
          <cell r="C28" t="str">
            <v>Order of operations</v>
          </cell>
        </row>
        <row r="29">
          <cell r="A29">
            <v>1031</v>
          </cell>
          <cell r="B29" t="str">
            <v>Number</v>
          </cell>
          <cell r="C29" t="str">
            <v>Order of operations including  brackets, powers and roots</v>
          </cell>
        </row>
        <row r="30">
          <cell r="A30">
            <v>1032</v>
          </cell>
          <cell r="B30" t="str">
            <v>Number</v>
          </cell>
          <cell r="C30" t="str">
            <v>Inverse operations</v>
          </cell>
        </row>
        <row r="31">
          <cell r="A31">
            <v>1040</v>
          </cell>
          <cell r="B31" t="str">
            <v>Number</v>
          </cell>
          <cell r="C31" t="str">
            <v>Use reciprocals</v>
          </cell>
        </row>
        <row r="32">
          <cell r="A32">
            <v>1041</v>
          </cell>
          <cell r="B32" t="str">
            <v>Number</v>
          </cell>
          <cell r="C32" t="str">
            <v>Types of number - i.e. square, cubes, odd  etc</v>
          </cell>
        </row>
        <row r="33">
          <cell r="A33">
            <v>1042</v>
          </cell>
          <cell r="B33" t="str">
            <v>Number</v>
          </cell>
          <cell r="C33" t="str">
            <v>Factors</v>
          </cell>
        </row>
        <row r="34">
          <cell r="A34">
            <v>1043</v>
          </cell>
          <cell r="B34" t="str">
            <v>Number</v>
          </cell>
          <cell r="C34" t="str">
            <v>Multiples</v>
          </cell>
        </row>
        <row r="35">
          <cell r="A35">
            <v>1044</v>
          </cell>
          <cell r="B35" t="str">
            <v>Number</v>
          </cell>
          <cell r="C35" t="str">
            <v>Factors and multiples</v>
          </cell>
        </row>
        <row r="36">
          <cell r="A36">
            <v>1045</v>
          </cell>
          <cell r="B36" t="str">
            <v>Number</v>
          </cell>
          <cell r="C36" t="str">
            <v>Factors, multiples and primes</v>
          </cell>
        </row>
        <row r="37">
          <cell r="A37">
            <v>1046</v>
          </cell>
          <cell r="B37" t="str">
            <v>Number</v>
          </cell>
          <cell r="C37" t="str">
            <v>Highest common factor</v>
          </cell>
        </row>
        <row r="38">
          <cell r="A38">
            <v>1047</v>
          </cell>
          <cell r="B38" t="str">
            <v>Number</v>
          </cell>
          <cell r="C38" t="str">
            <v>Lowest common multiple</v>
          </cell>
        </row>
        <row r="39">
          <cell r="A39">
            <v>1048</v>
          </cell>
          <cell r="B39" t="str">
            <v>Number</v>
          </cell>
          <cell r="C39" t="str">
            <v>HCF and LCM</v>
          </cell>
        </row>
        <row r="40">
          <cell r="A40">
            <v>1049</v>
          </cell>
          <cell r="B40" t="str">
            <v>Number</v>
          </cell>
          <cell r="C40" t="str">
            <v>Prime numbers</v>
          </cell>
        </row>
        <row r="41">
          <cell r="A41">
            <v>1050</v>
          </cell>
          <cell r="B41" t="str">
            <v>Number</v>
          </cell>
          <cell r="C41" t="str">
            <v>Prime factorisation</v>
          </cell>
        </row>
        <row r="42">
          <cell r="A42">
            <v>1060</v>
          </cell>
          <cell r="B42" t="str">
            <v>Number</v>
          </cell>
          <cell r="C42" t="str">
            <v xml:space="preserve">Systematic listing </v>
          </cell>
        </row>
        <row r="43">
          <cell r="A43">
            <v>1061</v>
          </cell>
          <cell r="B43" t="str">
            <v>Number</v>
          </cell>
          <cell r="C43" t="str">
            <v>Product rule for counting</v>
          </cell>
        </row>
        <row r="44">
          <cell r="A44">
            <v>1070</v>
          </cell>
          <cell r="B44" t="str">
            <v>Number</v>
          </cell>
          <cell r="C44" t="str">
            <v>Positive powers and roots</v>
          </cell>
        </row>
        <row r="45">
          <cell r="A45">
            <v>1071</v>
          </cell>
          <cell r="B45" t="str">
            <v>Number</v>
          </cell>
          <cell r="C45" t="str">
            <v>Estimate powers and roots of positive numbers</v>
          </cell>
        </row>
        <row r="46">
          <cell r="A46">
            <v>1080</v>
          </cell>
          <cell r="B46" t="str">
            <v>Number</v>
          </cell>
          <cell r="C46" t="str">
            <v>Calculate with roots and integer indices</v>
          </cell>
        </row>
        <row r="47">
          <cell r="A47">
            <v>1081</v>
          </cell>
          <cell r="B47" t="str">
            <v>Number</v>
          </cell>
          <cell r="C47" t="str">
            <v>Calculate with fractional indices</v>
          </cell>
        </row>
        <row r="48">
          <cell r="A48">
            <v>1082</v>
          </cell>
          <cell r="B48" t="str">
            <v>Number</v>
          </cell>
          <cell r="C48" t="str">
            <v>Calculate with fractional and negative indices</v>
          </cell>
        </row>
        <row r="49">
          <cell r="A49">
            <v>1090</v>
          </cell>
          <cell r="B49" t="str">
            <v>Number</v>
          </cell>
          <cell r="C49" t="str">
            <v>Calculate with surds</v>
          </cell>
        </row>
        <row r="50">
          <cell r="A50">
            <v>1091</v>
          </cell>
          <cell r="B50" t="str">
            <v>Number</v>
          </cell>
          <cell r="C50" t="str">
            <v>Simplify surds</v>
          </cell>
        </row>
        <row r="51">
          <cell r="A51">
            <v>1092</v>
          </cell>
          <cell r="B51" t="str">
            <v>Number</v>
          </cell>
          <cell r="C51" t="str">
            <v>Rationalise denominators</v>
          </cell>
        </row>
        <row r="52">
          <cell r="A52">
            <v>1100</v>
          </cell>
          <cell r="B52" t="str">
            <v>Number</v>
          </cell>
          <cell r="C52" t="str">
            <v>Convert into standard form</v>
          </cell>
        </row>
        <row r="53">
          <cell r="A53">
            <v>1101</v>
          </cell>
          <cell r="B53" t="str">
            <v>Number</v>
          </cell>
          <cell r="C53" t="str">
            <v>Convert from standard form</v>
          </cell>
        </row>
        <row r="54">
          <cell r="A54">
            <v>1102</v>
          </cell>
          <cell r="B54" t="str">
            <v>Number</v>
          </cell>
          <cell r="C54" t="str">
            <v>Standard form - division</v>
          </cell>
        </row>
        <row r="55">
          <cell r="A55">
            <v>1103</v>
          </cell>
          <cell r="B55" t="str">
            <v>Number</v>
          </cell>
          <cell r="C55" t="str">
            <v>Standard from - multiplication</v>
          </cell>
        </row>
        <row r="56">
          <cell r="A56">
            <v>1104</v>
          </cell>
          <cell r="B56" t="str">
            <v>Number</v>
          </cell>
          <cell r="C56" t="str">
            <v>Standard form - addition</v>
          </cell>
        </row>
        <row r="57">
          <cell r="A57">
            <v>1105</v>
          </cell>
          <cell r="B57" t="str">
            <v>Number</v>
          </cell>
          <cell r="C57" t="str">
            <v>Standard form - subtraction</v>
          </cell>
        </row>
        <row r="58">
          <cell r="A58">
            <v>1106</v>
          </cell>
          <cell r="B58" t="str">
            <v>Number</v>
          </cell>
          <cell r="C58" t="str">
            <v xml:space="preserve">Calculate with standard form </v>
          </cell>
        </row>
        <row r="59">
          <cell r="A59">
            <v>1200</v>
          </cell>
          <cell r="B59" t="str">
            <v>Number</v>
          </cell>
          <cell r="C59" t="str">
            <v>Convert between fractions and percentages</v>
          </cell>
        </row>
        <row r="60">
          <cell r="A60">
            <v>1201</v>
          </cell>
          <cell r="B60" t="str">
            <v>Number</v>
          </cell>
          <cell r="C60" t="str">
            <v>Convert between fractions and decimals</v>
          </cell>
        </row>
        <row r="61">
          <cell r="A61">
            <v>1202</v>
          </cell>
          <cell r="B61" t="str">
            <v>Number</v>
          </cell>
          <cell r="C61" t="str">
            <v>Recurring decimals and fractions</v>
          </cell>
        </row>
        <row r="62">
          <cell r="A62">
            <v>1203</v>
          </cell>
          <cell r="B62" t="str">
            <v>Number</v>
          </cell>
          <cell r="C62" t="str">
            <v>Work with fractions in ratio problems</v>
          </cell>
        </row>
        <row r="63">
          <cell r="A63">
            <v>1204</v>
          </cell>
          <cell r="B63" t="str">
            <v>Number</v>
          </cell>
          <cell r="C63" t="str">
            <v>Interpret fractions and percentages as operators</v>
          </cell>
        </row>
        <row r="64">
          <cell r="A64">
            <v>1205</v>
          </cell>
          <cell r="B64" t="str">
            <v>Number</v>
          </cell>
          <cell r="C64" t="str">
            <v xml:space="preserve">Manipulate fractions </v>
          </cell>
        </row>
        <row r="65">
          <cell r="A65">
            <v>1300</v>
          </cell>
          <cell r="B65" t="str">
            <v>Number</v>
          </cell>
          <cell r="C65" t="str">
            <v xml:space="preserve">Use standard units of mass (inc decimal quantities) </v>
          </cell>
        </row>
        <row r="66">
          <cell r="A66">
            <v>1301</v>
          </cell>
          <cell r="B66" t="str">
            <v>Number</v>
          </cell>
          <cell r="C66" t="str">
            <v xml:space="preserve">Use standard units of length (inc decimal quantities) </v>
          </cell>
        </row>
        <row r="67">
          <cell r="A67">
            <v>1302</v>
          </cell>
          <cell r="B67" t="str">
            <v>Number</v>
          </cell>
          <cell r="C67" t="str">
            <v xml:space="preserve">Use standard units of time (inc decimal quantities) </v>
          </cell>
        </row>
        <row r="68">
          <cell r="A68">
            <v>1303</v>
          </cell>
          <cell r="B68" t="str">
            <v>Number</v>
          </cell>
          <cell r="C68" t="str">
            <v xml:space="preserve">Use standard units (inc decimal quantities) </v>
          </cell>
        </row>
        <row r="69">
          <cell r="A69">
            <v>1400</v>
          </cell>
          <cell r="B69" t="str">
            <v>Number</v>
          </cell>
          <cell r="C69" t="str">
            <v xml:space="preserve">Estimate answers </v>
          </cell>
        </row>
        <row r="70">
          <cell r="A70">
            <v>1401</v>
          </cell>
          <cell r="B70" t="str">
            <v>Number</v>
          </cell>
          <cell r="C70" t="str">
            <v>Decide if an under/over-estimate</v>
          </cell>
        </row>
        <row r="71">
          <cell r="A71">
            <v>1500</v>
          </cell>
          <cell r="B71" t="str">
            <v>Number</v>
          </cell>
          <cell r="C71" t="str">
            <v>Rounding numbers - decimal places</v>
          </cell>
        </row>
        <row r="72">
          <cell r="A72">
            <v>1501</v>
          </cell>
          <cell r="B72" t="str">
            <v>Number</v>
          </cell>
          <cell r="C72" t="str">
            <v>Rounding numbers - significant figures</v>
          </cell>
        </row>
        <row r="73">
          <cell r="A73">
            <v>1502</v>
          </cell>
          <cell r="B73" t="str">
            <v>Number</v>
          </cell>
          <cell r="C73" t="str">
            <v xml:space="preserve">Error intervals due to rounding </v>
          </cell>
        </row>
        <row r="74">
          <cell r="A74">
            <v>1503</v>
          </cell>
          <cell r="B74" t="str">
            <v>Number</v>
          </cell>
          <cell r="C74" t="str">
            <v>Error intervals due to truncation</v>
          </cell>
        </row>
        <row r="75">
          <cell r="A75">
            <v>1600</v>
          </cell>
          <cell r="B75" t="str">
            <v>Number</v>
          </cell>
          <cell r="C75" t="str">
            <v>Apply and interpret limits of accuracy</v>
          </cell>
        </row>
        <row r="76">
          <cell r="A76">
            <v>1601</v>
          </cell>
          <cell r="B76" t="str">
            <v>Number</v>
          </cell>
          <cell r="C76" t="str">
            <v>Upper and lower bounds</v>
          </cell>
        </row>
        <row r="77">
          <cell r="A77">
            <v>1700</v>
          </cell>
          <cell r="B77" t="str">
            <v>Number</v>
          </cell>
          <cell r="C77" t="str">
            <v>Use of calculator</v>
          </cell>
        </row>
        <row r="78">
          <cell r="A78">
            <v>2000</v>
          </cell>
          <cell r="B78" t="str">
            <v>Algebra</v>
          </cell>
          <cell r="C78" t="str">
            <v xml:space="preserve">Algebra vocabulary </v>
          </cell>
        </row>
        <row r="79">
          <cell r="A79">
            <v>2001</v>
          </cell>
          <cell r="B79" t="str">
            <v>Algebra</v>
          </cell>
          <cell r="C79" t="str">
            <v>Algebra vocabulary including identities</v>
          </cell>
        </row>
        <row r="80">
          <cell r="A80">
            <v>2010</v>
          </cell>
          <cell r="B80" t="str">
            <v>Algebra</v>
          </cell>
          <cell r="C80" t="str">
            <v>Substitution into expressions &amp; formulae</v>
          </cell>
        </row>
        <row r="81">
          <cell r="A81">
            <v>2011</v>
          </cell>
          <cell r="B81" t="str">
            <v>Algebra</v>
          </cell>
          <cell r="C81" t="str">
            <v>Simplifying - like terms</v>
          </cell>
        </row>
        <row r="82">
          <cell r="A82">
            <v>2012</v>
          </cell>
          <cell r="B82" t="str">
            <v>Algebra</v>
          </cell>
          <cell r="C82" t="str">
            <v>Simplifying - single brackets</v>
          </cell>
        </row>
        <row r="83">
          <cell r="A83">
            <v>2013</v>
          </cell>
          <cell r="B83" t="str">
            <v>Algebra</v>
          </cell>
          <cell r="C83" t="str">
            <v>Simplifying - taking out common factors</v>
          </cell>
        </row>
        <row r="84">
          <cell r="A84">
            <v>2014</v>
          </cell>
          <cell r="B84" t="str">
            <v>Algebra</v>
          </cell>
          <cell r="C84" t="str">
            <v>Simplifying ie. A x B = AB</v>
          </cell>
        </row>
        <row r="85">
          <cell r="A85">
            <v>2020</v>
          </cell>
          <cell r="B85" t="str">
            <v>Algebra</v>
          </cell>
          <cell r="C85" t="str">
            <v>Laws of indices - multiplication</v>
          </cell>
        </row>
        <row r="86">
          <cell r="A86">
            <v>2021</v>
          </cell>
          <cell r="B86" t="str">
            <v>Algebra</v>
          </cell>
          <cell r="C86" t="str">
            <v>Laws of indices - division</v>
          </cell>
        </row>
        <row r="87">
          <cell r="A87">
            <v>2022</v>
          </cell>
          <cell r="B87" t="str">
            <v>Algebra</v>
          </cell>
          <cell r="C87" t="str">
            <v>Laws of indices involving brackets</v>
          </cell>
        </row>
        <row r="88">
          <cell r="A88">
            <v>2023</v>
          </cell>
          <cell r="B88" t="str">
            <v>Algebra</v>
          </cell>
          <cell r="C88" t="str">
            <v xml:space="preserve">Laws of indices </v>
          </cell>
        </row>
        <row r="89">
          <cell r="A89">
            <v>2024</v>
          </cell>
          <cell r="B89" t="str">
            <v>Algebra</v>
          </cell>
          <cell r="C89" t="str">
            <v>Change the subject</v>
          </cell>
        </row>
        <row r="90">
          <cell r="A90">
            <v>2025</v>
          </cell>
          <cell r="B90" t="str">
            <v>Algebra</v>
          </cell>
          <cell r="C90" t="str">
            <v>Change the subject - brackets/powers</v>
          </cell>
        </row>
        <row r="91">
          <cell r="A91">
            <v>2030</v>
          </cell>
          <cell r="B91" t="str">
            <v>Algebra</v>
          </cell>
          <cell r="C91" t="str">
            <v>Expand double brackets</v>
          </cell>
        </row>
        <row r="92">
          <cell r="A92">
            <v>2031</v>
          </cell>
          <cell r="B92" t="str">
            <v>Algebra</v>
          </cell>
          <cell r="C92" t="str">
            <v>Expand triple brackets</v>
          </cell>
        </row>
        <row r="93">
          <cell r="A93">
            <v>2032</v>
          </cell>
          <cell r="B93" t="str">
            <v>Algebra</v>
          </cell>
          <cell r="C93" t="str">
            <v>Factorise single brackets</v>
          </cell>
        </row>
        <row r="94">
          <cell r="A94">
            <v>2033</v>
          </cell>
          <cell r="B94" t="str">
            <v>Algebra</v>
          </cell>
          <cell r="C94" t="str">
            <v>Factorise quadratic expressions</v>
          </cell>
        </row>
        <row r="95">
          <cell r="A95">
            <v>2034</v>
          </cell>
          <cell r="B95" t="str">
            <v>Algebra</v>
          </cell>
          <cell r="C95" t="str">
            <v>Difference of two squares</v>
          </cell>
        </row>
        <row r="96">
          <cell r="A96">
            <v>2050</v>
          </cell>
          <cell r="B96" t="str">
            <v>Algebra</v>
          </cell>
          <cell r="C96" t="str">
            <v>Interpret simple expressions as functions</v>
          </cell>
        </row>
        <row r="97">
          <cell r="A97">
            <v>2051</v>
          </cell>
          <cell r="B97" t="str">
            <v>Algebra</v>
          </cell>
          <cell r="C97" t="str">
            <v>Interpret reverse process as an inverse function</v>
          </cell>
        </row>
        <row r="98">
          <cell r="A98">
            <v>2052</v>
          </cell>
          <cell r="B98" t="str">
            <v>Algebra</v>
          </cell>
          <cell r="C98" t="str">
            <v>Interpret successive functions as a composite function</v>
          </cell>
        </row>
        <row r="99">
          <cell r="A99">
            <v>2053</v>
          </cell>
          <cell r="B99" t="str">
            <v>Algebra</v>
          </cell>
          <cell r="C99" t="str">
            <v>Function machines</v>
          </cell>
        </row>
        <row r="100">
          <cell r="A100">
            <v>2060</v>
          </cell>
          <cell r="B100" t="str">
            <v>Algebra</v>
          </cell>
          <cell r="C100" t="str">
            <v>Coordinates in all 4 quadrants</v>
          </cell>
        </row>
        <row r="101">
          <cell r="A101">
            <v>2061</v>
          </cell>
          <cell r="B101" t="str">
            <v>Algebra</v>
          </cell>
          <cell r="C101" t="str">
            <v>Plot / sketch straight line graphs</v>
          </cell>
        </row>
        <row r="102">
          <cell r="A102">
            <v>2062</v>
          </cell>
          <cell r="B102" t="str">
            <v>Algebra</v>
          </cell>
          <cell r="C102" t="str">
            <v>Use y = mx + c</v>
          </cell>
        </row>
        <row r="103">
          <cell r="A103">
            <v>2063</v>
          </cell>
          <cell r="B103" t="str">
            <v>Algebra</v>
          </cell>
          <cell r="C103" t="str">
            <v>Use y = mx + c - given gradient and one point</v>
          </cell>
        </row>
        <row r="104">
          <cell r="A104">
            <v>2063</v>
          </cell>
          <cell r="B104" t="str">
            <v>Algebra</v>
          </cell>
          <cell r="C104" t="str">
            <v>Use y = mx + c - given two points</v>
          </cell>
        </row>
        <row r="105">
          <cell r="A105">
            <v>2064</v>
          </cell>
          <cell r="B105" t="str">
            <v>Algebra</v>
          </cell>
          <cell r="C105" t="str">
            <v>Use y = mx + c - parallel lines</v>
          </cell>
        </row>
        <row r="106">
          <cell r="A106">
            <v>2065</v>
          </cell>
          <cell r="B106" t="str">
            <v>Algebra</v>
          </cell>
          <cell r="C106" t="str">
            <v>Use y = mx + c - perpendicular lines</v>
          </cell>
        </row>
        <row r="107">
          <cell r="A107">
            <v>2070</v>
          </cell>
          <cell r="B107" t="str">
            <v>Algebra</v>
          </cell>
          <cell r="C107" t="str">
            <v>Identify/interpret gradients graphically - linear functions</v>
          </cell>
        </row>
        <row r="108">
          <cell r="A108">
            <v>2071</v>
          </cell>
          <cell r="B108" t="str">
            <v>Algebra</v>
          </cell>
          <cell r="C108" t="str">
            <v>Identify/interpret gradients algebraically - linear functions</v>
          </cell>
        </row>
        <row r="109">
          <cell r="A109">
            <v>2072</v>
          </cell>
          <cell r="B109" t="str">
            <v>Algebra</v>
          </cell>
          <cell r="C109" t="str">
            <v>Identify/interpret intercepts graphically - linear functions</v>
          </cell>
        </row>
        <row r="110">
          <cell r="A110">
            <v>2073</v>
          </cell>
          <cell r="B110" t="str">
            <v>Algebra</v>
          </cell>
          <cell r="C110" t="str">
            <v>Identify/interpret intercepts algebraically - linear functions</v>
          </cell>
        </row>
        <row r="111">
          <cell r="A111">
            <v>2074</v>
          </cell>
          <cell r="B111" t="str">
            <v>Algebra</v>
          </cell>
          <cell r="C111" t="str">
            <v>Identify/interpret turning points graphically - quadratics</v>
          </cell>
        </row>
        <row r="112">
          <cell r="A112">
            <v>2075</v>
          </cell>
          <cell r="B112" t="str">
            <v>Algebra</v>
          </cell>
          <cell r="C112" t="str">
            <v>Identify/interpret turning points by completing the square  - quadratics</v>
          </cell>
        </row>
        <row r="113">
          <cell r="A113">
            <v>2076</v>
          </cell>
          <cell r="B113" t="str">
            <v>Algebra</v>
          </cell>
          <cell r="C113" t="str">
            <v>Identify/interpret roots graphically - quadratics</v>
          </cell>
        </row>
        <row r="114">
          <cell r="A114">
            <v>2077</v>
          </cell>
          <cell r="B114" t="str">
            <v>Algebra</v>
          </cell>
          <cell r="C114" t="str">
            <v>Identify/interpret roots algebraically - quadratics</v>
          </cell>
        </row>
        <row r="115">
          <cell r="A115">
            <v>2078</v>
          </cell>
          <cell r="B115" t="str">
            <v>Algebra</v>
          </cell>
          <cell r="C115" t="str">
            <v>Identify/interpret intercepts graphically - quadratics</v>
          </cell>
        </row>
        <row r="116">
          <cell r="A116">
            <v>2079</v>
          </cell>
          <cell r="B116" t="str">
            <v>Algebra</v>
          </cell>
          <cell r="C116" t="str">
            <v>Use quadratic graphs</v>
          </cell>
        </row>
        <row r="117">
          <cell r="A117">
            <v>2080</v>
          </cell>
          <cell r="B117" t="str">
            <v>Algebra</v>
          </cell>
          <cell r="C117" t="str">
            <v>Gradient</v>
          </cell>
        </row>
        <row r="118">
          <cell r="A118">
            <v>2081</v>
          </cell>
          <cell r="B118" t="str">
            <v>Algebra</v>
          </cell>
          <cell r="C118" t="str">
            <v>Intercept</v>
          </cell>
        </row>
        <row r="119">
          <cell r="A119">
            <v>2082</v>
          </cell>
          <cell r="B119" t="str">
            <v>Algebra</v>
          </cell>
          <cell r="C119" t="str">
            <v>Midpoint of line segment</v>
          </cell>
        </row>
        <row r="120">
          <cell r="A120">
            <v>2090</v>
          </cell>
          <cell r="B120" t="str">
            <v>Algebra</v>
          </cell>
          <cell r="C120" t="str">
            <v>Recognise/plot/sketch quadratic functions</v>
          </cell>
        </row>
        <row r="121">
          <cell r="A121">
            <v>2091</v>
          </cell>
          <cell r="B121" t="str">
            <v>Algebra</v>
          </cell>
          <cell r="C121" t="str">
            <v>Recognise/plot/sketch cubic functions</v>
          </cell>
        </row>
        <row r="122">
          <cell r="A122">
            <v>2092</v>
          </cell>
          <cell r="B122" t="str">
            <v>Algebra</v>
          </cell>
          <cell r="C122" t="str">
            <v>Recognise/plot/sketch reciprocal functions</v>
          </cell>
        </row>
        <row r="123">
          <cell r="A123">
            <v>2093</v>
          </cell>
          <cell r="B123" t="str">
            <v>Algebra</v>
          </cell>
          <cell r="C123" t="str">
            <v>Recognise/plot/sketch exponential functions</v>
          </cell>
        </row>
        <row r="124">
          <cell r="A124">
            <v>2094</v>
          </cell>
          <cell r="B124" t="str">
            <v>Algebra</v>
          </cell>
          <cell r="C124" t="str">
            <v>Recognise/plot/sketch sin x</v>
          </cell>
        </row>
        <row r="125">
          <cell r="A125">
            <v>2095</v>
          </cell>
          <cell r="B125" t="str">
            <v>Algebra</v>
          </cell>
          <cell r="C125" t="str">
            <v>Recognise/plot/sketch cos x</v>
          </cell>
        </row>
        <row r="126">
          <cell r="A126">
            <v>2096</v>
          </cell>
          <cell r="B126" t="str">
            <v>Algebra</v>
          </cell>
          <cell r="C126" t="str">
            <v>Recognise/plot/sketch tan x</v>
          </cell>
        </row>
        <row r="127">
          <cell r="A127">
            <v>2097</v>
          </cell>
          <cell r="B127" t="str">
            <v>Algebra</v>
          </cell>
          <cell r="C127" t="str">
            <v>Recognise/plot/sketch trigonometric functions</v>
          </cell>
        </row>
        <row r="128">
          <cell r="A128">
            <v>2098</v>
          </cell>
          <cell r="B128" t="str">
            <v>Algebra</v>
          </cell>
          <cell r="C128" t="str">
            <v>Match graphs with equations</v>
          </cell>
        </row>
        <row r="129">
          <cell r="A129">
            <v>2110</v>
          </cell>
          <cell r="B129" t="str">
            <v>Algebra</v>
          </cell>
          <cell r="C129" t="str">
            <v>Sketch translations of a given function</v>
          </cell>
        </row>
        <row r="130">
          <cell r="A130">
            <v>2111</v>
          </cell>
          <cell r="B130" t="str">
            <v>Algebra</v>
          </cell>
          <cell r="C130" t="str">
            <v>Sketch reflections of a given function</v>
          </cell>
        </row>
        <row r="131">
          <cell r="A131">
            <v>2120</v>
          </cell>
          <cell r="B131" t="str">
            <v>Algebra</v>
          </cell>
          <cell r="C131" t="str">
            <v>Plot graphs of functions in real-life contexts</v>
          </cell>
        </row>
        <row r="132">
          <cell r="A132">
            <v>2121</v>
          </cell>
          <cell r="B132" t="str">
            <v>Algebra</v>
          </cell>
          <cell r="C132" t="str">
            <v>Interpret graphs of functions in real-life contexts</v>
          </cell>
        </row>
        <row r="133">
          <cell r="A133">
            <v>2122</v>
          </cell>
          <cell r="B133" t="str">
            <v>Algebra</v>
          </cell>
          <cell r="C133" t="str">
            <v>Plot and interpret graphs of functions in real-life contexts</v>
          </cell>
        </row>
        <row r="134">
          <cell r="A134">
            <v>2123</v>
          </cell>
          <cell r="B134" t="str">
            <v>Algebra</v>
          </cell>
          <cell r="C134" t="str">
            <v>Plot graphs of reciprocal functions in real-life contexts</v>
          </cell>
        </row>
        <row r="135">
          <cell r="A135">
            <v>2124</v>
          </cell>
          <cell r="B135" t="str">
            <v>Algebra</v>
          </cell>
          <cell r="C135" t="str">
            <v>Interpret graphs of reciprocal functions in real-life contexts</v>
          </cell>
        </row>
        <row r="136">
          <cell r="A136">
            <v>2125</v>
          </cell>
          <cell r="B136" t="str">
            <v>Algebra</v>
          </cell>
          <cell r="C136" t="str">
            <v>Plot and interpret graphs of reciprocal functions in real-life contexts</v>
          </cell>
        </row>
        <row r="137">
          <cell r="A137">
            <v>2126</v>
          </cell>
          <cell r="B137" t="str">
            <v>Algebra</v>
          </cell>
          <cell r="C137" t="str">
            <v>Plot graphs of exponential functions in real-life contexts</v>
          </cell>
        </row>
        <row r="138">
          <cell r="A138">
            <v>2127</v>
          </cell>
          <cell r="B138" t="str">
            <v>Algebra</v>
          </cell>
          <cell r="C138" t="str">
            <v>Interpret graphs of exponential functions in real-life contexts</v>
          </cell>
        </row>
        <row r="139">
          <cell r="A139">
            <v>2128</v>
          </cell>
          <cell r="B139" t="str">
            <v>Algebra</v>
          </cell>
          <cell r="C139" t="str">
            <v>Plot and interpret graphs of exponential functions in real-life contexts</v>
          </cell>
        </row>
        <row r="140">
          <cell r="A140">
            <v>2140</v>
          </cell>
          <cell r="B140" t="str">
            <v>Algebra</v>
          </cell>
          <cell r="C140" t="str">
            <v>Estimate gradients of graphs</v>
          </cell>
        </row>
        <row r="141">
          <cell r="A141">
            <v>2141</v>
          </cell>
          <cell r="B141" t="str">
            <v>Algebra</v>
          </cell>
          <cell r="C141" t="str">
            <v>Estimate areas under graphs</v>
          </cell>
        </row>
        <row r="142">
          <cell r="A142">
            <v>2150</v>
          </cell>
          <cell r="B142" t="str">
            <v>Algebra</v>
          </cell>
          <cell r="C142" t="str">
            <v>Recognise the equation of a circle</v>
          </cell>
        </row>
        <row r="143">
          <cell r="A143">
            <v>2151</v>
          </cell>
          <cell r="B143" t="str">
            <v>Algebra</v>
          </cell>
          <cell r="C143" t="str">
            <v>use the equations of a circle</v>
          </cell>
        </row>
        <row r="144">
          <cell r="A144">
            <v>2152</v>
          </cell>
          <cell r="B144" t="str">
            <v>Algebra</v>
          </cell>
          <cell r="C144" t="str">
            <v>Find the equation of a tanget to a circle at a point</v>
          </cell>
        </row>
        <row r="145">
          <cell r="A145">
            <v>2160</v>
          </cell>
          <cell r="B145" t="str">
            <v>Algebra</v>
          </cell>
          <cell r="C145" t="str">
            <v>Solving linear equations</v>
          </cell>
        </row>
        <row r="146">
          <cell r="A146">
            <v>2161</v>
          </cell>
          <cell r="B146" t="str">
            <v>Algebra</v>
          </cell>
          <cell r="C146" t="str">
            <v>Solving linear equations - unknowns on both sides</v>
          </cell>
        </row>
        <row r="147">
          <cell r="A147">
            <v>2162</v>
          </cell>
          <cell r="B147" t="str">
            <v>Algebra</v>
          </cell>
          <cell r="C147" t="str">
            <v>Solving linear equations with brackets</v>
          </cell>
        </row>
        <row r="148">
          <cell r="A148">
            <v>2163</v>
          </cell>
          <cell r="B148" t="str">
            <v>Algebra</v>
          </cell>
          <cell r="C148" t="str">
            <v>Solving linear equations with fractions</v>
          </cell>
        </row>
        <row r="149">
          <cell r="A149">
            <v>2164</v>
          </cell>
          <cell r="B149" t="str">
            <v>Algebra</v>
          </cell>
          <cell r="C149" t="str">
            <v>Solving linear equations with powers</v>
          </cell>
        </row>
        <row r="150">
          <cell r="A150">
            <v>2165</v>
          </cell>
          <cell r="B150" t="str">
            <v>Algebra</v>
          </cell>
          <cell r="C150" t="str">
            <v>Find approximate solutions using a graph - linear</v>
          </cell>
        </row>
        <row r="151">
          <cell r="A151">
            <v>2166</v>
          </cell>
          <cell r="B151" t="str">
            <v>Algebra</v>
          </cell>
          <cell r="C151" t="str">
            <v>Solve algebraic fractions</v>
          </cell>
        </row>
        <row r="152">
          <cell r="A152">
            <v>2167</v>
          </cell>
          <cell r="B152" t="str">
            <v>Algebra</v>
          </cell>
          <cell r="C152" t="str">
            <v>Algebraic fractions</v>
          </cell>
        </row>
        <row r="153">
          <cell r="A153">
            <v>2168</v>
          </cell>
          <cell r="B153" t="str">
            <v>Algebra</v>
          </cell>
          <cell r="C153"/>
        </row>
        <row r="154">
          <cell r="A154">
            <v>2170</v>
          </cell>
          <cell r="B154" t="str">
            <v>Algebra</v>
          </cell>
          <cell r="C154" t="str">
            <v>Solve quadratic equations - by factorising</v>
          </cell>
        </row>
        <row r="155">
          <cell r="A155">
            <v>2171</v>
          </cell>
          <cell r="B155" t="str">
            <v>Algebra</v>
          </cell>
          <cell r="C155" t="str">
            <v>Solve quadratic equations - by rearranging then  factorising</v>
          </cell>
        </row>
        <row r="156">
          <cell r="A156">
            <v>2172</v>
          </cell>
          <cell r="B156" t="str">
            <v>Algebra</v>
          </cell>
          <cell r="C156" t="str">
            <v>Solve quadratic equations - completing the square</v>
          </cell>
        </row>
        <row r="157">
          <cell r="A157">
            <v>2173</v>
          </cell>
          <cell r="B157" t="str">
            <v>Algebra</v>
          </cell>
          <cell r="C157" t="str">
            <v>Solve quadratic equations - formula</v>
          </cell>
        </row>
        <row r="158">
          <cell r="A158">
            <v>2174</v>
          </cell>
          <cell r="B158" t="str">
            <v>Algebra</v>
          </cell>
          <cell r="C158" t="str">
            <v>Find approximate solutions using a graph - quadratic</v>
          </cell>
        </row>
        <row r="159">
          <cell r="A159">
            <v>2180</v>
          </cell>
          <cell r="B159" t="str">
            <v>Algebra</v>
          </cell>
          <cell r="C159" t="str">
            <v>Simultaneous equations algebraically - linear/linear - simple</v>
          </cell>
        </row>
        <row r="160">
          <cell r="A160">
            <v>2181</v>
          </cell>
          <cell r="B160" t="str">
            <v>Algebra</v>
          </cell>
          <cell r="C160" t="str">
            <v>Simultaneous equations algebraically - linear/linear</v>
          </cell>
        </row>
        <row r="161">
          <cell r="A161">
            <v>2182</v>
          </cell>
          <cell r="B161" t="str">
            <v>Algebra</v>
          </cell>
          <cell r="C161" t="str">
            <v>Simultaneous equations graphically - linear/linear</v>
          </cell>
        </row>
        <row r="162">
          <cell r="A162">
            <v>2183</v>
          </cell>
          <cell r="B162" t="str">
            <v>Algebra</v>
          </cell>
          <cell r="C162" t="str">
            <v>Simultaneous equations algebraically - linear/quadratic</v>
          </cell>
        </row>
        <row r="163">
          <cell r="A163">
            <v>2184</v>
          </cell>
          <cell r="B163" t="str">
            <v>Algebra</v>
          </cell>
          <cell r="C163" t="str">
            <v>Simultaneous equations graphically - linear/graphically</v>
          </cell>
        </row>
        <row r="164">
          <cell r="A164">
            <v>2185</v>
          </cell>
          <cell r="B164" t="str">
            <v>Algebra</v>
          </cell>
          <cell r="C164" t="str">
            <v xml:space="preserve">Simultaneous equations </v>
          </cell>
        </row>
        <row r="165">
          <cell r="A165">
            <v>2190</v>
          </cell>
          <cell r="B165" t="str">
            <v>Algebra</v>
          </cell>
          <cell r="C165" t="str">
            <v>Iteration</v>
          </cell>
        </row>
        <row r="166">
          <cell r="A166">
            <v>2200</v>
          </cell>
          <cell r="B166" t="str">
            <v>Algebra</v>
          </cell>
          <cell r="C166" t="str">
            <v>Form an expression - linear</v>
          </cell>
        </row>
        <row r="167">
          <cell r="A167">
            <v>2201</v>
          </cell>
          <cell r="B167" t="str">
            <v>Algebra</v>
          </cell>
          <cell r="C167" t="str">
            <v>Form an equation - linear</v>
          </cell>
        </row>
        <row r="168">
          <cell r="A168">
            <v>2202</v>
          </cell>
          <cell r="B168" t="str">
            <v>Algebra</v>
          </cell>
          <cell r="C168" t="str">
            <v>Form and solve an equation - linear</v>
          </cell>
        </row>
        <row r="169">
          <cell r="A169">
            <v>2203</v>
          </cell>
          <cell r="B169" t="str">
            <v>Algebra</v>
          </cell>
          <cell r="C169" t="str">
            <v>Form and solve simultaneous equations</v>
          </cell>
        </row>
        <row r="170">
          <cell r="A170">
            <v>2204</v>
          </cell>
          <cell r="B170" t="str">
            <v>Algebra</v>
          </cell>
          <cell r="C170" t="str">
            <v>Form an equation - angle facts</v>
          </cell>
        </row>
        <row r="171">
          <cell r="A171">
            <v>2205</v>
          </cell>
          <cell r="B171" t="str">
            <v>Algebra</v>
          </cell>
          <cell r="C171" t="str">
            <v>Form and solve an equation - angle facts</v>
          </cell>
        </row>
        <row r="172">
          <cell r="A172">
            <v>2206</v>
          </cell>
          <cell r="B172" t="str">
            <v>Algebra</v>
          </cell>
          <cell r="C172" t="str">
            <v>Form an equation - area</v>
          </cell>
        </row>
        <row r="173">
          <cell r="A173">
            <v>2207</v>
          </cell>
          <cell r="B173" t="str">
            <v>Algebra</v>
          </cell>
          <cell r="C173" t="str">
            <v>Form and solve an equation - area</v>
          </cell>
        </row>
        <row r="174">
          <cell r="A174">
            <v>2208</v>
          </cell>
          <cell r="B174" t="str">
            <v>Algebra</v>
          </cell>
          <cell r="C174" t="str">
            <v>Form an equation - perimeter</v>
          </cell>
        </row>
        <row r="175">
          <cell r="A175">
            <v>2209</v>
          </cell>
          <cell r="B175" t="str">
            <v>Algebra</v>
          </cell>
          <cell r="C175" t="str">
            <v>Form and solve an equation - perimeter</v>
          </cell>
        </row>
        <row r="176">
          <cell r="A176">
            <v>2210</v>
          </cell>
          <cell r="B176" t="str">
            <v>Algebra</v>
          </cell>
          <cell r="C176" t="str">
            <v>Form an expresion - quadratic</v>
          </cell>
        </row>
        <row r="177">
          <cell r="A177">
            <v>2211</v>
          </cell>
          <cell r="B177" t="str">
            <v>Algebra</v>
          </cell>
          <cell r="C177" t="str">
            <v>Form and solve an equation - quadratic</v>
          </cell>
        </row>
        <row r="178">
          <cell r="A178">
            <v>2220</v>
          </cell>
          <cell r="B178" t="str">
            <v>Algebra</v>
          </cell>
          <cell r="C178" t="str">
            <v xml:space="preserve">List inequalities </v>
          </cell>
        </row>
        <row r="179">
          <cell r="A179">
            <v>2221</v>
          </cell>
          <cell r="B179" t="str">
            <v>Algebra</v>
          </cell>
          <cell r="C179" t="str">
            <v>Solve linear inequalities</v>
          </cell>
        </row>
        <row r="180">
          <cell r="A180">
            <v>2222</v>
          </cell>
          <cell r="B180" t="str">
            <v>Algebra</v>
          </cell>
          <cell r="C180" t="str">
            <v>Solve linear inequalities - one variable</v>
          </cell>
        </row>
        <row r="181">
          <cell r="A181">
            <v>2223</v>
          </cell>
          <cell r="B181" t="str">
            <v>Algebra</v>
          </cell>
          <cell r="C181" t="str">
            <v>Solving linear inequalities - unknowns on both sides</v>
          </cell>
        </row>
        <row r="182">
          <cell r="A182">
            <v>2224</v>
          </cell>
          <cell r="B182" t="str">
            <v>Algebra</v>
          </cell>
          <cell r="C182" t="str">
            <v>Solve linear inequalities - two variables</v>
          </cell>
        </row>
        <row r="183">
          <cell r="A183">
            <v>2225</v>
          </cell>
          <cell r="B183" t="str">
            <v>Algebra</v>
          </cell>
          <cell r="C183" t="str">
            <v>Sol ve quadratic inequalities - one variable</v>
          </cell>
        </row>
        <row r="184">
          <cell r="A184">
            <v>2226</v>
          </cell>
          <cell r="B184" t="str">
            <v>Algebra</v>
          </cell>
          <cell r="C184" t="str">
            <v>Represent inequalities on a number line</v>
          </cell>
        </row>
        <row r="185">
          <cell r="A185">
            <v>2227</v>
          </cell>
          <cell r="B185" t="str">
            <v>Algebra</v>
          </cell>
          <cell r="C185" t="str">
            <v>Represent inequalities on a graph</v>
          </cell>
        </row>
        <row r="186">
          <cell r="A186">
            <v>2228</v>
          </cell>
          <cell r="B186" t="str">
            <v>Algebra</v>
          </cell>
          <cell r="C186" t="str">
            <v>Shade in regions using inequalities</v>
          </cell>
        </row>
        <row r="187">
          <cell r="A187">
            <v>2240</v>
          </cell>
          <cell r="B187" t="str">
            <v>Algebra</v>
          </cell>
          <cell r="C187" t="str">
            <v>Generate terms of a sequence</v>
          </cell>
        </row>
        <row r="188">
          <cell r="A188">
            <v>2241</v>
          </cell>
          <cell r="B188" t="str">
            <v>Algebra</v>
          </cell>
          <cell r="C188" t="str">
            <v>Generate terms of a sequence from pictures</v>
          </cell>
        </row>
        <row r="189">
          <cell r="A189">
            <v>2242</v>
          </cell>
          <cell r="B189" t="str">
            <v>Algebra</v>
          </cell>
          <cell r="C189" t="str">
            <v>Fibonacci sequences</v>
          </cell>
        </row>
        <row r="190">
          <cell r="A190">
            <v>2243</v>
          </cell>
          <cell r="B190" t="str">
            <v>Algebra</v>
          </cell>
          <cell r="C190" t="str">
            <v>nth term -  linear sequences</v>
          </cell>
        </row>
        <row r="191">
          <cell r="A191">
            <v>2244</v>
          </cell>
          <cell r="B191" t="str">
            <v>Algebra</v>
          </cell>
          <cell r="C191" t="str">
            <v>nth term - quadratic sequences</v>
          </cell>
        </row>
        <row r="192">
          <cell r="A192">
            <v>2245</v>
          </cell>
          <cell r="B192" t="str">
            <v>Algebra</v>
          </cell>
          <cell r="C192" t="str">
            <v>Reasoning with sequences</v>
          </cell>
        </row>
        <row r="193">
          <cell r="A193">
            <v>2250</v>
          </cell>
          <cell r="B193" t="str">
            <v>Algebra</v>
          </cell>
          <cell r="C193" t="str">
            <v>Algebraic proof</v>
          </cell>
        </row>
        <row r="194">
          <cell r="A194">
            <v>3000</v>
          </cell>
          <cell r="B194" t="str">
            <v>Ratio, proportion and rates of change</v>
          </cell>
          <cell r="C194" t="str">
            <v xml:space="preserve">Change between related standard units </v>
          </cell>
        </row>
        <row r="195">
          <cell r="A195">
            <v>3001</v>
          </cell>
          <cell r="B195" t="str">
            <v>Ratio, proportion and rates of change</v>
          </cell>
          <cell r="C195" t="str">
            <v>Standard units of time</v>
          </cell>
        </row>
        <row r="196">
          <cell r="A196">
            <v>3002</v>
          </cell>
          <cell r="B196" t="str">
            <v>Ratio, proportion and rates of change</v>
          </cell>
          <cell r="C196" t="str">
            <v>Standard units of length</v>
          </cell>
        </row>
        <row r="197">
          <cell r="A197">
            <v>3003</v>
          </cell>
          <cell r="B197" t="str">
            <v>Ratio, proportion and rates of change</v>
          </cell>
          <cell r="C197" t="str">
            <v>Change between standard units of area</v>
          </cell>
        </row>
        <row r="198">
          <cell r="A198">
            <v>3004</v>
          </cell>
          <cell r="B198" t="str">
            <v>Ratio, proportion and rates of change</v>
          </cell>
          <cell r="C198" t="str">
            <v>Change between standard units of volume/Capacity</v>
          </cell>
        </row>
        <row r="199">
          <cell r="A199">
            <v>3005</v>
          </cell>
          <cell r="B199" t="str">
            <v>Ratio, proportion and rates of change</v>
          </cell>
          <cell r="C199" t="str">
            <v>Change between standard units of mass</v>
          </cell>
        </row>
        <row r="200">
          <cell r="A200">
            <v>3006</v>
          </cell>
          <cell r="B200" t="str">
            <v>Ratio, proportion and rates of change</v>
          </cell>
          <cell r="C200" t="str">
            <v>Change between standard units of compound measures eg speed</v>
          </cell>
        </row>
        <row r="201">
          <cell r="A201">
            <v>3007</v>
          </cell>
          <cell r="B201" t="str">
            <v>Ratio, proportion and rates of change</v>
          </cell>
          <cell r="C201" t="str">
            <v>Change between standard units of compound measures eg rates of pay</v>
          </cell>
        </row>
        <row r="202">
          <cell r="A202">
            <v>3008</v>
          </cell>
          <cell r="B202" t="str">
            <v>Ratio, proportion and rates of change</v>
          </cell>
          <cell r="C202" t="str">
            <v>Change between standard units of compound measures eg prices</v>
          </cell>
        </row>
        <row r="203">
          <cell r="A203">
            <v>3009</v>
          </cell>
          <cell r="B203" t="str">
            <v>Ratio, proportion and rates of change</v>
          </cell>
          <cell r="C203" t="str">
            <v>Standard units of compound measures - density</v>
          </cell>
        </row>
        <row r="204">
          <cell r="A204">
            <v>3010</v>
          </cell>
          <cell r="B204" t="str">
            <v>Ratio, proportion and rates of change</v>
          </cell>
          <cell r="C204" t="str">
            <v>Standard units of compound measures - pressure</v>
          </cell>
        </row>
        <row r="205">
          <cell r="A205">
            <v>3011</v>
          </cell>
          <cell r="B205" t="str">
            <v>Ratio, proportion and rates of change</v>
          </cell>
          <cell r="C205" t="str">
            <v>Conversion graphs</v>
          </cell>
        </row>
        <row r="206">
          <cell r="A206">
            <v>3020</v>
          </cell>
          <cell r="B206" t="str">
            <v>Ratio, proportion and rates of change</v>
          </cell>
          <cell r="C206" t="str">
            <v>Use scale factors</v>
          </cell>
        </row>
        <row r="207">
          <cell r="A207">
            <v>3021</v>
          </cell>
          <cell r="B207" t="str">
            <v>Ratio, proportion and rates of change</v>
          </cell>
          <cell r="C207" t="str">
            <v>Use scale diagrams and/or maps</v>
          </cell>
        </row>
        <row r="208">
          <cell r="A208">
            <v>3030</v>
          </cell>
          <cell r="B208" t="str">
            <v>Ratio, proportion and rates of change</v>
          </cell>
          <cell r="C208" t="str">
            <v>Express one quantity as a fraction of another</v>
          </cell>
        </row>
        <row r="209">
          <cell r="A209">
            <v>3040</v>
          </cell>
          <cell r="B209" t="str">
            <v>Ratio, proportion and rates of change</v>
          </cell>
          <cell r="C209" t="str">
            <v>Use ratio notation including simplifying</v>
          </cell>
        </row>
        <row r="210">
          <cell r="A210">
            <v>3050</v>
          </cell>
          <cell r="B210" t="str">
            <v>Ratio, proportion and rates of change</v>
          </cell>
          <cell r="C210" t="str">
            <v>Share in a given ratio</v>
          </cell>
        </row>
        <row r="211">
          <cell r="A211">
            <v>3051</v>
          </cell>
          <cell r="B211" t="str">
            <v>Ratio, proportion and rates of change</v>
          </cell>
          <cell r="C211" t="str">
            <v xml:space="preserve">Work with "ratios of ratios" </v>
          </cell>
        </row>
        <row r="212">
          <cell r="A212">
            <v>3052</v>
          </cell>
          <cell r="B212" t="str">
            <v>Ratio, proportion and rates of change</v>
          </cell>
          <cell r="C212" t="str">
            <v>Apply ratio to real contexts and problems</v>
          </cell>
        </row>
        <row r="213">
          <cell r="A213">
            <v>3053</v>
          </cell>
          <cell r="B213" t="str">
            <v>Ratio, proportion and rates of change</v>
          </cell>
          <cell r="C213" t="str">
            <v>Express a multiplicative relationship between 2 quantities as ratio</v>
          </cell>
        </row>
        <row r="214">
          <cell r="A214">
            <v>3054</v>
          </cell>
          <cell r="B214" t="str">
            <v>Ratio, proportion and rates of change</v>
          </cell>
          <cell r="C214" t="str">
            <v>Use proportion as equality of ratios</v>
          </cell>
        </row>
        <row r="215">
          <cell r="A215">
            <v>3055</v>
          </cell>
          <cell r="B215" t="str">
            <v>Ratio, proportion and rates of change</v>
          </cell>
          <cell r="C215" t="str">
            <v xml:space="preserve">Proportional reasoning </v>
          </cell>
        </row>
        <row r="216">
          <cell r="A216">
            <v>3056</v>
          </cell>
          <cell r="B216" t="str">
            <v>Ratio, proportion and rates of change</v>
          </cell>
          <cell r="C216" t="str">
            <v>Proportional reasoning - recipes</v>
          </cell>
        </row>
        <row r="217">
          <cell r="A217">
            <v>3057</v>
          </cell>
          <cell r="B217" t="str">
            <v>Ratio, proportion and rates of change</v>
          </cell>
          <cell r="C217" t="str">
            <v>Proportional reasoning - best value</v>
          </cell>
        </row>
        <row r="218">
          <cell r="A218">
            <v>3058</v>
          </cell>
          <cell r="B218" t="str">
            <v>Ratio, proportion and rates of change</v>
          </cell>
          <cell r="C218" t="str">
            <v>Proportional reasoning - currency conversion</v>
          </cell>
        </row>
        <row r="219">
          <cell r="A219">
            <v>3060</v>
          </cell>
          <cell r="B219" t="str">
            <v>Ratio, proportion and rates of change</v>
          </cell>
          <cell r="C219" t="str">
            <v>Relate ratio to linear functions</v>
          </cell>
        </row>
        <row r="220">
          <cell r="A220">
            <v>3061</v>
          </cell>
          <cell r="B220" t="str">
            <v>Ratio, proportion and rates of change</v>
          </cell>
          <cell r="C220" t="str">
            <v>Relate ratio to fractions</v>
          </cell>
        </row>
        <row r="221">
          <cell r="A221">
            <v>3070</v>
          </cell>
          <cell r="B221" t="str">
            <v>Ratio, proportion and rates of change</v>
          </cell>
          <cell r="C221" t="str">
            <v>Define percentage as parts per 100</v>
          </cell>
        </row>
        <row r="222">
          <cell r="A222">
            <v>3071</v>
          </cell>
          <cell r="B222" t="str">
            <v>Ratio, proportion and rates of change</v>
          </cell>
          <cell r="C222" t="str">
            <v>Interpret percentages as a fraction or decimal</v>
          </cell>
        </row>
        <row r="223">
          <cell r="A223">
            <v>3072</v>
          </cell>
          <cell r="B223" t="str">
            <v>Ratio, proportion and rates of change</v>
          </cell>
          <cell r="C223" t="str">
            <v>Express one quantity as a percentage of another</v>
          </cell>
        </row>
        <row r="224">
          <cell r="A224">
            <v>3073</v>
          </cell>
          <cell r="B224" t="str">
            <v>Ratio, proportion and rates of change</v>
          </cell>
          <cell r="C224" t="str">
            <v>Percentage of an amount</v>
          </cell>
        </row>
        <row r="225">
          <cell r="A225">
            <v>3074</v>
          </cell>
          <cell r="B225" t="str">
            <v>Ratio, proportion and rates of change</v>
          </cell>
          <cell r="C225" t="str">
            <v>Work with percentages greater than 100%</v>
          </cell>
        </row>
        <row r="226">
          <cell r="A226">
            <v>3075</v>
          </cell>
          <cell r="B226" t="str">
            <v>Ratio, proportion and rates of change</v>
          </cell>
          <cell r="C226" t="str">
            <v>Solve problems involving % change</v>
          </cell>
        </row>
        <row r="227">
          <cell r="A227">
            <v>3076</v>
          </cell>
          <cell r="B227" t="str">
            <v>Ratio, proportion and rates of change</v>
          </cell>
          <cell r="C227" t="str">
            <v>Reverse percentages</v>
          </cell>
        </row>
        <row r="228">
          <cell r="A228">
            <v>3077</v>
          </cell>
          <cell r="B228" t="str">
            <v>Ratio, proportion and rates of change</v>
          </cell>
          <cell r="C228" t="str">
            <v xml:space="preserve">Simple Interest </v>
          </cell>
        </row>
        <row r="229">
          <cell r="A229">
            <v>3078</v>
          </cell>
          <cell r="B229" t="str">
            <v>Ratio, proportion and rates of change</v>
          </cell>
          <cell r="C229" t="str">
            <v xml:space="preserve">Compound Interest </v>
          </cell>
        </row>
        <row r="230">
          <cell r="A230">
            <v>3079</v>
          </cell>
          <cell r="B230" t="str">
            <v>Ratio, proportion and rates of change</v>
          </cell>
          <cell r="C230" t="str">
            <v>Growth and decay</v>
          </cell>
        </row>
        <row r="231">
          <cell r="A231">
            <v>3080</v>
          </cell>
          <cell r="B231" t="str">
            <v>Ratio, proportion and rates of change</v>
          </cell>
          <cell r="C231" t="str">
            <v xml:space="preserve">Depreciation </v>
          </cell>
        </row>
        <row r="232">
          <cell r="A232">
            <v>3090</v>
          </cell>
          <cell r="B232" t="str">
            <v>Ratio, proportion and rates of change</v>
          </cell>
          <cell r="C232" t="str">
            <v xml:space="preserve">Solve problems using direct proportion </v>
          </cell>
        </row>
        <row r="233">
          <cell r="A233">
            <v>3091</v>
          </cell>
          <cell r="B233" t="str">
            <v>Ratio, proportion and rates of change</v>
          </cell>
          <cell r="C233" t="str">
            <v xml:space="preserve">Solve problems using inverse proportion </v>
          </cell>
        </row>
        <row r="234">
          <cell r="A234">
            <v>3092</v>
          </cell>
          <cell r="B234" t="str">
            <v>Ratio, proportion and rates of change</v>
          </cell>
          <cell r="C234" t="str">
            <v>Solve problems using direct proportion - graphically</v>
          </cell>
        </row>
        <row r="235">
          <cell r="A235">
            <v>3093</v>
          </cell>
          <cell r="B235" t="str">
            <v>Ratio, proportion and rates of change</v>
          </cell>
          <cell r="C235" t="str">
            <v>Solve problems using inverse proportion - graphically</v>
          </cell>
        </row>
        <row r="236">
          <cell r="A236">
            <v>3094</v>
          </cell>
          <cell r="B236" t="str">
            <v>Ratio, proportion and rates of change</v>
          </cell>
          <cell r="C236" t="str">
            <v>Solve problems using direct proportion - algebraically</v>
          </cell>
        </row>
        <row r="237">
          <cell r="A237">
            <v>3095</v>
          </cell>
          <cell r="B237" t="str">
            <v>Ratio, proportion and rates of change</v>
          </cell>
          <cell r="C237" t="str">
            <v>Solve problems using inverse proportion - algebraically</v>
          </cell>
        </row>
        <row r="238">
          <cell r="A238">
            <v>3100</v>
          </cell>
          <cell r="B238" t="str">
            <v>Ratio, proportion and rates of change</v>
          </cell>
          <cell r="C238" t="str">
            <v>Use compound measures</v>
          </cell>
        </row>
        <row r="239">
          <cell r="A239">
            <v>3101</v>
          </cell>
          <cell r="B239" t="str">
            <v>Ratio, proportion and rates of change</v>
          </cell>
          <cell r="C239" t="str">
            <v>Use speed/distance and time</v>
          </cell>
        </row>
        <row r="240">
          <cell r="A240">
            <v>3102</v>
          </cell>
          <cell r="B240" t="str">
            <v>Ratio, proportion and rates of change</v>
          </cell>
          <cell r="C240" t="str">
            <v xml:space="preserve">Use rates of pay </v>
          </cell>
        </row>
        <row r="241">
          <cell r="A241">
            <v>3103</v>
          </cell>
          <cell r="B241" t="str">
            <v>Ratio, proportion and rates of change</v>
          </cell>
          <cell r="C241" t="str">
            <v xml:space="preserve">Use unit pricing </v>
          </cell>
        </row>
        <row r="242">
          <cell r="A242">
            <v>3104</v>
          </cell>
          <cell r="B242" t="str">
            <v>Ratio, proportion and rates of change</v>
          </cell>
          <cell r="C242" t="str">
            <v>Use density/mass/volume</v>
          </cell>
        </row>
        <row r="243">
          <cell r="A243">
            <v>3105</v>
          </cell>
          <cell r="B243" t="str">
            <v>Ratio, proportion and rates of change</v>
          </cell>
          <cell r="C243" t="str">
            <v>Use pressure/force/area</v>
          </cell>
        </row>
        <row r="244">
          <cell r="A244">
            <v>3110</v>
          </cell>
          <cell r="B244" t="str">
            <v>Ratio, proportion and rates of change</v>
          </cell>
          <cell r="C244" t="str">
            <v>Compare lengths/area/volume using ratio notation</v>
          </cell>
        </row>
        <row r="245">
          <cell r="A245">
            <v>3120</v>
          </cell>
          <cell r="B245" t="str">
            <v>Ratio, proportion and rates of change</v>
          </cell>
          <cell r="C245" t="str">
            <v>Interpret gradient of straight line as a rate of change</v>
          </cell>
        </row>
        <row r="246">
          <cell r="A246">
            <v>3121</v>
          </cell>
          <cell r="B246" t="str">
            <v>Ratio, proportion and rates of change</v>
          </cell>
          <cell r="C246" t="str">
            <v>Recognise/interpret graphs that illustrate direct proportion</v>
          </cell>
        </row>
        <row r="247">
          <cell r="A247">
            <v>3122</v>
          </cell>
          <cell r="B247" t="str">
            <v>Ratio, proportion and rates of change</v>
          </cell>
          <cell r="C247" t="str">
            <v>Recognise/interpret graphs that illustrate inverse proportion</v>
          </cell>
        </row>
        <row r="248">
          <cell r="A248">
            <v>3123</v>
          </cell>
          <cell r="B248" t="str">
            <v>Ratio, proportion and rates of change</v>
          </cell>
          <cell r="C248" t="str">
            <v>Interpret gradient on a curve as instantaneous rate of changes</v>
          </cell>
        </row>
        <row r="249">
          <cell r="A249">
            <v>4000</v>
          </cell>
          <cell r="B249" t="str">
            <v xml:space="preserve">Geometry and measures </v>
          </cell>
          <cell r="C249" t="str">
            <v>Use conventional terms and notation</v>
          </cell>
        </row>
        <row r="250">
          <cell r="A250">
            <v>4010</v>
          </cell>
          <cell r="B250" t="str">
            <v xml:space="preserve">Geometry and measures </v>
          </cell>
          <cell r="C250" t="str">
            <v>Perpendicular bisector</v>
          </cell>
        </row>
        <row r="251">
          <cell r="A251">
            <v>4011</v>
          </cell>
          <cell r="B251" t="str">
            <v xml:space="preserve">Geometry and measures </v>
          </cell>
          <cell r="C251" t="str">
            <v xml:space="preserve">Perpendicular bisector from a point </v>
          </cell>
        </row>
        <row r="252">
          <cell r="A252">
            <v>4012</v>
          </cell>
          <cell r="B252" t="str">
            <v xml:space="preserve">Geometry and measures </v>
          </cell>
          <cell r="C252" t="str">
            <v>Angle bisector</v>
          </cell>
        </row>
        <row r="253">
          <cell r="A253">
            <v>4013</v>
          </cell>
          <cell r="B253" t="str">
            <v xml:space="preserve">Geometry and measures </v>
          </cell>
          <cell r="C253" t="str">
            <v>Construct given figures</v>
          </cell>
        </row>
        <row r="254">
          <cell r="A254">
            <v>4014</v>
          </cell>
          <cell r="B254" t="str">
            <v xml:space="preserve">Geometry and measures </v>
          </cell>
          <cell r="C254" t="str">
            <v>Constructions</v>
          </cell>
        </row>
        <row r="255">
          <cell r="A255">
            <v>4020</v>
          </cell>
          <cell r="B255" t="str">
            <v xml:space="preserve">Geometry and measures </v>
          </cell>
          <cell r="C255" t="str">
            <v xml:space="preserve">Angle facts - mixed </v>
          </cell>
        </row>
        <row r="256">
          <cell r="A256">
            <v>4021</v>
          </cell>
          <cell r="B256" t="str">
            <v xml:space="preserve">Geometry and measures </v>
          </cell>
          <cell r="C256" t="str">
            <v xml:space="preserve">Angle facts - parallel lines </v>
          </cell>
        </row>
        <row r="257">
          <cell r="A257">
            <v>4022</v>
          </cell>
          <cell r="B257" t="str">
            <v xml:space="preserve">Geometry and measures </v>
          </cell>
          <cell r="C257" t="str">
            <v>Angle facts - interior angles</v>
          </cell>
        </row>
        <row r="258">
          <cell r="A258">
            <v>4023</v>
          </cell>
          <cell r="B258" t="str">
            <v xml:space="preserve">Geometry and measures </v>
          </cell>
          <cell r="C258" t="str">
            <v>Angle facts - exterior angles</v>
          </cell>
        </row>
        <row r="259">
          <cell r="A259">
            <v>4024</v>
          </cell>
          <cell r="B259" t="str">
            <v xml:space="preserve">Geometry and measures </v>
          </cell>
          <cell r="C259" t="str">
            <v>Angle facts - around a point</v>
          </cell>
        </row>
        <row r="260">
          <cell r="A260">
            <v>4025</v>
          </cell>
          <cell r="B260" t="str">
            <v xml:space="preserve">Geometry and measures </v>
          </cell>
          <cell r="C260" t="str">
            <v>Angle facts - in a triangle</v>
          </cell>
        </row>
        <row r="261">
          <cell r="A261">
            <v>4026</v>
          </cell>
          <cell r="B261" t="str">
            <v xml:space="preserve">Geometry and measures </v>
          </cell>
          <cell r="C261" t="str">
            <v>Angle facts - int/ext angles</v>
          </cell>
        </row>
        <row r="262">
          <cell r="A262">
            <v>4027</v>
          </cell>
          <cell r="B262" t="str">
            <v xml:space="preserve">Geometry and measures </v>
          </cell>
          <cell r="C262" t="str">
            <v>Angle facts - straight line</v>
          </cell>
        </row>
        <row r="263">
          <cell r="A263">
            <v>4030</v>
          </cell>
          <cell r="B263" t="str">
            <v xml:space="preserve">Geometry and measures </v>
          </cell>
          <cell r="C263" t="str">
            <v>Conditions of congruence</v>
          </cell>
        </row>
        <row r="264">
          <cell r="A264">
            <v>4031</v>
          </cell>
          <cell r="B264" t="str">
            <v xml:space="preserve">Geometry and measures </v>
          </cell>
          <cell r="C264" t="str">
            <v>Rotations</v>
          </cell>
        </row>
        <row r="265">
          <cell r="A265">
            <v>4032</v>
          </cell>
          <cell r="B265" t="str">
            <v xml:space="preserve">Geometry and measures </v>
          </cell>
          <cell r="C265" t="str">
            <v>Reflections</v>
          </cell>
        </row>
        <row r="266">
          <cell r="A266">
            <v>4033</v>
          </cell>
          <cell r="B266" t="str">
            <v xml:space="preserve">Geometry and measures </v>
          </cell>
          <cell r="C266" t="str">
            <v>Translations</v>
          </cell>
        </row>
        <row r="267">
          <cell r="A267">
            <v>4034</v>
          </cell>
          <cell r="B267" t="str">
            <v xml:space="preserve">Geometry and measures </v>
          </cell>
          <cell r="C267" t="str">
            <v>Enlargements</v>
          </cell>
        </row>
        <row r="268">
          <cell r="A268">
            <v>4035</v>
          </cell>
          <cell r="B268" t="str">
            <v xml:space="preserve">Geometry and measures </v>
          </cell>
          <cell r="C268" t="str">
            <v>Enlargements - Negative</v>
          </cell>
        </row>
        <row r="269">
          <cell r="A269">
            <v>4036</v>
          </cell>
          <cell r="B269" t="str">
            <v xml:space="preserve">Geometry and measures </v>
          </cell>
          <cell r="C269" t="str">
            <v>Enlargements - Fractional</v>
          </cell>
        </row>
        <row r="270">
          <cell r="A270">
            <v>4037</v>
          </cell>
          <cell r="B270" t="str">
            <v xml:space="preserve">Geometry and measures </v>
          </cell>
          <cell r="C270" t="str">
            <v>Combinations of rotations and/or reflections and/or translations</v>
          </cell>
        </row>
        <row r="271">
          <cell r="A271">
            <v>4050</v>
          </cell>
          <cell r="B271" t="str">
            <v xml:space="preserve">Geometry and measures </v>
          </cell>
          <cell r="C271" t="str">
            <v xml:space="preserve">Basic circle definitions </v>
          </cell>
        </row>
        <row r="272">
          <cell r="A272">
            <v>4051</v>
          </cell>
          <cell r="B272" t="str">
            <v xml:space="preserve">Geometry and measures </v>
          </cell>
          <cell r="C272" t="str">
            <v>Circle definitions - Tangent, arc, sector and segment</v>
          </cell>
        </row>
        <row r="273">
          <cell r="A273">
            <v>4052</v>
          </cell>
          <cell r="B273" t="str">
            <v xml:space="preserve">Geometry and measures </v>
          </cell>
          <cell r="C273" t="str">
            <v xml:space="preserve">Apply circle theorems </v>
          </cell>
        </row>
        <row r="274">
          <cell r="A274">
            <v>4053</v>
          </cell>
          <cell r="B274" t="str">
            <v xml:space="preserve">Geometry and measures </v>
          </cell>
          <cell r="C274" t="str">
            <v>Prove circle theorems</v>
          </cell>
        </row>
        <row r="275">
          <cell r="A275">
            <v>4054</v>
          </cell>
          <cell r="B275" t="str">
            <v xml:space="preserve">Geometry and measures </v>
          </cell>
          <cell r="C275" t="str">
            <v>Solve geometrical problems on axis</v>
          </cell>
        </row>
        <row r="276">
          <cell r="A276">
            <v>4055</v>
          </cell>
          <cell r="B276" t="str">
            <v xml:space="preserve">Geometry and measures </v>
          </cell>
          <cell r="C276" t="str">
            <v>Symmetry</v>
          </cell>
        </row>
        <row r="277">
          <cell r="A277">
            <v>4056</v>
          </cell>
          <cell r="B277" t="str">
            <v xml:space="preserve">Geometry and measures </v>
          </cell>
          <cell r="C277" t="str">
            <v>Rotational symmetry</v>
          </cell>
        </row>
        <row r="278">
          <cell r="A278">
            <v>4060</v>
          </cell>
          <cell r="B278" t="str">
            <v xml:space="preserve">Geometry and measures </v>
          </cell>
          <cell r="C278" t="str">
            <v>Identify faces/surfaces, edges and vertices</v>
          </cell>
        </row>
        <row r="279">
          <cell r="A279">
            <v>4061</v>
          </cell>
          <cell r="B279" t="str">
            <v xml:space="preserve">Geometry and measures </v>
          </cell>
          <cell r="C279" t="str">
            <v>Interpret plans and elevations</v>
          </cell>
        </row>
        <row r="280">
          <cell r="A280">
            <v>4062</v>
          </cell>
          <cell r="B280" t="str">
            <v xml:space="preserve">Geometry and measures </v>
          </cell>
          <cell r="C280" t="str">
            <v>Construct  plans and elevations</v>
          </cell>
        </row>
        <row r="281">
          <cell r="A281">
            <v>4070</v>
          </cell>
          <cell r="B281" t="str">
            <v xml:space="preserve">Geometry and measures </v>
          </cell>
          <cell r="C281" t="str">
            <v xml:space="preserve">Use standard units of length </v>
          </cell>
        </row>
        <row r="282">
          <cell r="A282">
            <v>4071</v>
          </cell>
          <cell r="B282" t="str">
            <v xml:space="preserve">Geometry and measures </v>
          </cell>
          <cell r="C282" t="str">
            <v>Measure lines</v>
          </cell>
        </row>
        <row r="283">
          <cell r="A283">
            <v>4072</v>
          </cell>
          <cell r="B283" t="str">
            <v xml:space="preserve">Geometry and measures </v>
          </cell>
          <cell r="C283" t="str">
            <v>Measure angles</v>
          </cell>
        </row>
        <row r="284">
          <cell r="A284">
            <v>4073</v>
          </cell>
          <cell r="B284" t="str">
            <v xml:space="preserve">Geometry and measures </v>
          </cell>
          <cell r="C284" t="str">
            <v>Measure lines/angles</v>
          </cell>
        </row>
        <row r="285">
          <cell r="A285">
            <v>4074</v>
          </cell>
          <cell r="B285" t="str">
            <v xml:space="preserve">Geometry and measures </v>
          </cell>
          <cell r="C285" t="str">
            <v>Measure/interpret using scale drawings</v>
          </cell>
        </row>
        <row r="286">
          <cell r="A286">
            <v>4075</v>
          </cell>
          <cell r="B286" t="str">
            <v xml:space="preserve">Geometry and measures </v>
          </cell>
          <cell r="C286" t="str">
            <v>Calculate using bearings</v>
          </cell>
        </row>
        <row r="287">
          <cell r="A287">
            <v>4076</v>
          </cell>
          <cell r="B287" t="str">
            <v xml:space="preserve">Geometry and measures </v>
          </cell>
          <cell r="C287" t="str">
            <v>Scale drawing and bearings</v>
          </cell>
        </row>
        <row r="288">
          <cell r="A288">
            <v>4077</v>
          </cell>
          <cell r="B288" t="str">
            <v xml:space="preserve">Geometry and measures </v>
          </cell>
          <cell r="C288" t="str">
            <v>Interpret bearings</v>
          </cell>
        </row>
        <row r="289">
          <cell r="A289">
            <v>4078</v>
          </cell>
          <cell r="B289" t="str">
            <v xml:space="preserve">Geometry and measures </v>
          </cell>
          <cell r="C289" t="str">
            <v>Scale drawings</v>
          </cell>
        </row>
        <row r="290">
          <cell r="A290">
            <v>4090</v>
          </cell>
          <cell r="B290" t="str">
            <v xml:space="preserve">Geometry and measures </v>
          </cell>
          <cell r="C290" t="str">
            <v>Area of rectangle</v>
          </cell>
        </row>
        <row r="291">
          <cell r="A291">
            <v>4091</v>
          </cell>
          <cell r="B291" t="str">
            <v xml:space="preserve">Geometry and measures </v>
          </cell>
          <cell r="C291" t="str">
            <v>Area of triangle</v>
          </cell>
        </row>
        <row r="292">
          <cell r="A292">
            <v>4092</v>
          </cell>
          <cell r="B292" t="str">
            <v xml:space="preserve">Geometry and measures </v>
          </cell>
          <cell r="C292" t="str">
            <v xml:space="preserve">Area of trapezium </v>
          </cell>
        </row>
        <row r="293">
          <cell r="A293">
            <v>4093</v>
          </cell>
          <cell r="B293" t="str">
            <v xml:space="preserve">Geometry and measures </v>
          </cell>
          <cell r="C293" t="str">
            <v>Area of parallelogram</v>
          </cell>
        </row>
        <row r="294">
          <cell r="A294">
            <v>4094</v>
          </cell>
          <cell r="B294" t="str">
            <v xml:space="preserve">Geometry and measures </v>
          </cell>
          <cell r="C294" t="str">
            <v>Area of triangle and rectangle</v>
          </cell>
        </row>
        <row r="295">
          <cell r="A295">
            <v>4095</v>
          </cell>
          <cell r="B295" t="str">
            <v xml:space="preserve">Geometry and measures </v>
          </cell>
          <cell r="C295" t="str">
            <v>Area of compound shapes</v>
          </cell>
        </row>
        <row r="296">
          <cell r="A296">
            <v>4096</v>
          </cell>
          <cell r="B296" t="str">
            <v xml:space="preserve">Geometry and measures </v>
          </cell>
          <cell r="C296" t="str">
            <v>Perimeter of 2D shapes</v>
          </cell>
        </row>
        <row r="297">
          <cell r="A297">
            <v>4097</v>
          </cell>
          <cell r="B297" t="str">
            <v xml:space="preserve">Geometry and measures </v>
          </cell>
          <cell r="C297" t="str">
            <v xml:space="preserve">Volume of prisms </v>
          </cell>
        </row>
        <row r="298">
          <cell r="A298">
            <v>4098</v>
          </cell>
          <cell r="B298" t="str">
            <v xml:space="preserve">Geometry and measures </v>
          </cell>
          <cell r="C298" t="str">
            <v xml:space="preserve">Volume of prisms - in context </v>
          </cell>
        </row>
        <row r="299">
          <cell r="A299">
            <v>4099</v>
          </cell>
          <cell r="B299" t="str">
            <v xml:space="preserve">Geometry and measures </v>
          </cell>
          <cell r="C299" t="str">
            <v>Volume of a cylinder</v>
          </cell>
        </row>
        <row r="300">
          <cell r="A300">
            <v>4100</v>
          </cell>
          <cell r="B300" t="str">
            <v xml:space="preserve">Geometry and measures </v>
          </cell>
          <cell r="C300" t="str">
            <v>Surface area of a cylinder</v>
          </cell>
        </row>
        <row r="301">
          <cell r="A301">
            <v>4101</v>
          </cell>
          <cell r="B301" t="str">
            <v xml:space="preserve">Geometry and measures </v>
          </cell>
          <cell r="C301" t="str">
            <v>Surface area of a prism</v>
          </cell>
        </row>
        <row r="302">
          <cell r="A302">
            <v>4102</v>
          </cell>
          <cell r="B302" t="str">
            <v xml:space="preserve">Geometry and measures </v>
          </cell>
          <cell r="C302" t="str">
            <v>Draw 3D shapes</v>
          </cell>
        </row>
        <row r="303">
          <cell r="A303">
            <v>4103</v>
          </cell>
          <cell r="B303" t="str">
            <v xml:space="preserve">Geometry and measures </v>
          </cell>
          <cell r="C303" t="str">
            <v>2D shape properties</v>
          </cell>
        </row>
        <row r="304">
          <cell r="A304">
            <v>4110</v>
          </cell>
          <cell r="B304" t="str">
            <v xml:space="preserve">Geometry and measures </v>
          </cell>
          <cell r="C304" t="str">
            <v xml:space="preserve">Area of circles </v>
          </cell>
        </row>
        <row r="305">
          <cell r="A305">
            <v>4111</v>
          </cell>
          <cell r="B305" t="str">
            <v xml:space="preserve">Geometry and measures </v>
          </cell>
          <cell r="C305" t="str">
            <v>Circumference of circles</v>
          </cell>
        </row>
        <row r="306">
          <cell r="A306">
            <v>4112</v>
          </cell>
          <cell r="B306" t="str">
            <v xml:space="preserve">Geometry and measures </v>
          </cell>
          <cell r="C306" t="str">
            <v>Area of circle in context</v>
          </cell>
        </row>
        <row r="307">
          <cell r="A307">
            <v>4113</v>
          </cell>
          <cell r="B307" t="str">
            <v xml:space="preserve">Geometry and measures </v>
          </cell>
          <cell r="C307" t="str">
            <v>Arc lengths</v>
          </cell>
        </row>
        <row r="308">
          <cell r="A308">
            <v>4114</v>
          </cell>
          <cell r="B308" t="str">
            <v xml:space="preserve">Geometry and measures </v>
          </cell>
          <cell r="C308" t="str">
            <v>Angles in sectors</v>
          </cell>
        </row>
        <row r="309">
          <cell r="A309">
            <v>4115</v>
          </cell>
          <cell r="B309" t="str">
            <v xml:space="preserve">Geometry and measures </v>
          </cell>
          <cell r="C309" t="str">
            <v xml:space="preserve">Area of sectors </v>
          </cell>
        </row>
        <row r="310">
          <cell r="A310">
            <v>4116</v>
          </cell>
          <cell r="B310" t="str">
            <v xml:space="preserve">Geometry and measures </v>
          </cell>
          <cell r="C310" t="str">
            <v>Shaded regions/area involving circles</v>
          </cell>
        </row>
        <row r="311">
          <cell r="A311">
            <v>4130</v>
          </cell>
          <cell r="B311" t="str">
            <v xml:space="preserve">Geometry and measures </v>
          </cell>
          <cell r="C311" t="str">
            <v>Surface area of sphere</v>
          </cell>
        </row>
        <row r="312">
          <cell r="A312">
            <v>4131</v>
          </cell>
          <cell r="B312" t="str">
            <v xml:space="preserve">Geometry and measures </v>
          </cell>
          <cell r="C312" t="str">
            <v>Volume of a sphere</v>
          </cell>
        </row>
        <row r="313">
          <cell r="A313">
            <v>4132</v>
          </cell>
          <cell r="B313" t="str">
            <v xml:space="preserve">Geometry and measures </v>
          </cell>
          <cell r="C313" t="str">
            <v>Surface area of pyramid</v>
          </cell>
        </row>
        <row r="314">
          <cell r="A314">
            <v>4133</v>
          </cell>
          <cell r="B314" t="str">
            <v xml:space="preserve">Geometry and measures </v>
          </cell>
          <cell r="C314" t="str">
            <v>Volume of a pyramid</v>
          </cell>
        </row>
        <row r="315">
          <cell r="A315">
            <v>4134</v>
          </cell>
          <cell r="B315" t="str">
            <v xml:space="preserve">Geometry and measures </v>
          </cell>
          <cell r="C315" t="str">
            <v>Surface area of cone</v>
          </cell>
        </row>
        <row r="316">
          <cell r="A316">
            <v>4135</v>
          </cell>
          <cell r="B316" t="str">
            <v xml:space="preserve">Geometry and measures </v>
          </cell>
          <cell r="C316" t="str">
            <v>Volume of a cone</v>
          </cell>
        </row>
        <row r="317">
          <cell r="A317">
            <v>4150</v>
          </cell>
          <cell r="B317" t="str">
            <v xml:space="preserve">Geometry and measures </v>
          </cell>
          <cell r="C317" t="str">
            <v>Similarity</v>
          </cell>
        </row>
        <row r="318">
          <cell r="A318">
            <v>4151</v>
          </cell>
          <cell r="B318" t="str">
            <v xml:space="preserve">Geometry and measures </v>
          </cell>
          <cell r="C318" t="str">
            <v>Similarity - Area</v>
          </cell>
        </row>
        <row r="319">
          <cell r="A319">
            <v>4152</v>
          </cell>
          <cell r="B319" t="str">
            <v xml:space="preserve">Geometry and measures </v>
          </cell>
          <cell r="C319" t="str">
            <v>Similarity - Volume</v>
          </cell>
        </row>
        <row r="320">
          <cell r="A320">
            <v>4153</v>
          </cell>
          <cell r="B320" t="str">
            <v xml:space="preserve">Geometry and measures </v>
          </cell>
          <cell r="C320" t="str">
            <v>Similarity - proof</v>
          </cell>
        </row>
        <row r="321">
          <cell r="A321">
            <v>4160</v>
          </cell>
          <cell r="B321" t="str">
            <v xml:space="preserve">Geometry and measures </v>
          </cell>
          <cell r="C321" t="str">
            <v>Pythagoras' Theorem</v>
          </cell>
        </row>
        <row r="322">
          <cell r="A322">
            <v>4161</v>
          </cell>
          <cell r="B322" t="str">
            <v xml:space="preserve">Geometry and measures </v>
          </cell>
          <cell r="C322" t="str">
            <v xml:space="preserve">Pythagoras' Theorem - in context </v>
          </cell>
        </row>
        <row r="323">
          <cell r="A323">
            <v>4162</v>
          </cell>
          <cell r="B323" t="str">
            <v xml:space="preserve">Geometry and measures </v>
          </cell>
          <cell r="C323" t="str">
            <v xml:space="preserve">Trigonometry </v>
          </cell>
        </row>
        <row r="324">
          <cell r="A324">
            <v>4163</v>
          </cell>
          <cell r="B324" t="str">
            <v xml:space="preserve">Geometry and measures </v>
          </cell>
          <cell r="C324" t="str">
            <v xml:space="preserve">trigonometry - in context </v>
          </cell>
        </row>
        <row r="325">
          <cell r="A325">
            <v>4164</v>
          </cell>
          <cell r="B325" t="str">
            <v xml:space="preserve">Geometry and measures </v>
          </cell>
          <cell r="C325" t="str">
            <v>Pythago and trig</v>
          </cell>
        </row>
        <row r="326">
          <cell r="A326">
            <v>4165</v>
          </cell>
          <cell r="B326" t="str">
            <v xml:space="preserve">Geometry and measures </v>
          </cell>
          <cell r="C326" t="str">
            <v>Exact trig values</v>
          </cell>
        </row>
        <row r="327">
          <cell r="A327">
            <v>4166</v>
          </cell>
          <cell r="B327" t="str">
            <v xml:space="preserve">Geometry and measures </v>
          </cell>
          <cell r="C327" t="str">
            <v>Sine Rule</v>
          </cell>
        </row>
        <row r="328">
          <cell r="A328">
            <v>4167</v>
          </cell>
          <cell r="B328" t="str">
            <v xml:space="preserve">Geometry and measures </v>
          </cell>
          <cell r="C328" t="str">
            <v>Cosine Rule</v>
          </cell>
        </row>
        <row r="329">
          <cell r="A329">
            <v>4168</v>
          </cell>
          <cell r="B329" t="str">
            <v xml:space="preserve">Geometry and measures </v>
          </cell>
          <cell r="C329" t="str">
            <v>Formula for area of a triangle</v>
          </cell>
        </row>
        <row r="330">
          <cell r="A330">
            <v>4169</v>
          </cell>
          <cell r="B330" t="str">
            <v xml:space="preserve">Geometry and measures </v>
          </cell>
          <cell r="C330" t="str">
            <v>Multiple trig methods</v>
          </cell>
        </row>
        <row r="331">
          <cell r="A331">
            <v>4170</v>
          </cell>
          <cell r="B331" t="str">
            <v xml:space="preserve">Geometry and measures </v>
          </cell>
          <cell r="C331" t="str">
            <v>Trigonometry in 3D</v>
          </cell>
        </row>
        <row r="332">
          <cell r="A332">
            <v>4171</v>
          </cell>
          <cell r="B332" t="str">
            <v xml:space="preserve">Geometry and measures </v>
          </cell>
          <cell r="C332" t="str">
            <v>Pythagoras in 3D</v>
          </cell>
        </row>
        <row r="333">
          <cell r="A333">
            <v>4180</v>
          </cell>
          <cell r="B333" t="str">
            <v xml:space="preserve">Geometry and measures </v>
          </cell>
          <cell r="C333" t="str">
            <v>Vectors - Addition and subtraction</v>
          </cell>
        </row>
        <row r="334">
          <cell r="A334">
            <v>4181</v>
          </cell>
          <cell r="B334" t="str">
            <v xml:space="preserve">Geometry and measures </v>
          </cell>
          <cell r="C334" t="str">
            <v>Vectors - Multiplication by a scalar</v>
          </cell>
        </row>
        <row r="335">
          <cell r="A335">
            <v>4182</v>
          </cell>
          <cell r="B335" t="str">
            <v xml:space="preserve">Geometry and measures </v>
          </cell>
          <cell r="C335" t="str">
            <v>Vectors - Drawings</v>
          </cell>
        </row>
        <row r="336">
          <cell r="A336">
            <v>4183</v>
          </cell>
          <cell r="B336" t="str">
            <v xml:space="preserve">Geometry and measures </v>
          </cell>
          <cell r="C336" t="str">
            <v>Vectors - Geometric proof</v>
          </cell>
        </row>
        <row r="337">
          <cell r="A337">
            <v>4184</v>
          </cell>
          <cell r="B337" t="str">
            <v xml:space="preserve">Geometry and measures </v>
          </cell>
          <cell r="C337" t="str">
            <v>Vectors - Geometric problems</v>
          </cell>
        </row>
        <row r="338">
          <cell r="A338">
            <v>4185</v>
          </cell>
          <cell r="B338" t="str">
            <v xml:space="preserve">Geometry and measures </v>
          </cell>
          <cell r="C338" t="str">
            <v>Vectors - column arithmetic</v>
          </cell>
        </row>
        <row r="339">
          <cell r="A339">
            <v>4190</v>
          </cell>
          <cell r="B339" t="str">
            <v xml:space="preserve">Geometry and measures </v>
          </cell>
          <cell r="C339" t="str">
            <v>Arcs/Sectors/Trigonometry</v>
          </cell>
        </row>
        <row r="340">
          <cell r="A340">
            <v>4191</v>
          </cell>
          <cell r="B340" t="str">
            <v xml:space="preserve">Geometry and measures </v>
          </cell>
          <cell r="C340" t="str">
            <v>Mixed arcs/sectors/Area of a triangle</v>
          </cell>
        </row>
        <row r="341">
          <cell r="A341">
            <v>4192</v>
          </cell>
          <cell r="B341" t="str">
            <v xml:space="preserve">Geometry and measures </v>
          </cell>
          <cell r="C341" t="str">
            <v>Equation of a circle/ Translations</v>
          </cell>
        </row>
        <row r="342">
          <cell r="A342">
            <v>4193</v>
          </cell>
          <cell r="B342" t="str">
            <v xml:space="preserve">Geometry and measures </v>
          </cell>
          <cell r="C342" t="str">
            <v>Circle theorems/Similarity</v>
          </cell>
        </row>
        <row r="343">
          <cell r="A343">
            <v>4194</v>
          </cell>
          <cell r="B343" t="str">
            <v xml:space="preserve">Geometry and measures </v>
          </cell>
          <cell r="C343" t="str">
            <v>Circle theorems/congruence</v>
          </cell>
        </row>
        <row r="344">
          <cell r="A344">
            <v>5000</v>
          </cell>
          <cell r="B344" t="str">
            <v xml:space="preserve">Probability </v>
          </cell>
          <cell r="C344" t="str">
            <v>Draw/complete frequency tree</v>
          </cell>
        </row>
        <row r="345">
          <cell r="A345">
            <v>5001</v>
          </cell>
          <cell r="B345" t="str">
            <v xml:space="preserve">Probability </v>
          </cell>
          <cell r="C345" t="str">
            <v>Calclulate probabilty from frequency trees</v>
          </cell>
        </row>
        <row r="346">
          <cell r="A346">
            <v>5002</v>
          </cell>
          <cell r="B346" t="str">
            <v xml:space="preserve">Probability </v>
          </cell>
          <cell r="C346" t="str">
            <v>Frequency tree</v>
          </cell>
        </row>
        <row r="347">
          <cell r="A347">
            <v>5003</v>
          </cell>
          <cell r="B347" t="str">
            <v xml:space="preserve">Probability </v>
          </cell>
          <cell r="C347" t="str">
            <v>Draw/complete a two way table</v>
          </cell>
        </row>
        <row r="348">
          <cell r="A348">
            <v>5004</v>
          </cell>
          <cell r="B348" t="str">
            <v xml:space="preserve">Probability </v>
          </cell>
          <cell r="C348" t="str">
            <v>Calclulate probabilty from a two way table</v>
          </cell>
        </row>
        <row r="349">
          <cell r="A349">
            <v>5005</v>
          </cell>
          <cell r="B349" t="str">
            <v xml:space="preserve">Probability </v>
          </cell>
          <cell r="C349" t="str">
            <v>Two way tables</v>
          </cell>
        </row>
        <row r="350">
          <cell r="A350">
            <v>5006</v>
          </cell>
          <cell r="B350" t="str">
            <v xml:space="preserve">Probability </v>
          </cell>
          <cell r="C350" t="str">
            <v>Draw/complete a Venn Diagram</v>
          </cell>
        </row>
        <row r="351">
          <cell r="A351">
            <v>5007</v>
          </cell>
          <cell r="B351" t="str">
            <v xml:space="preserve">Probability </v>
          </cell>
          <cell r="C351" t="str">
            <v>Calclulate probabilty from Venn diagram</v>
          </cell>
        </row>
        <row r="352">
          <cell r="A352">
            <v>5008</v>
          </cell>
          <cell r="B352" t="str">
            <v xml:space="preserve">Probability </v>
          </cell>
          <cell r="C352" t="str">
            <v>Venn diagrams</v>
          </cell>
        </row>
        <row r="353">
          <cell r="A353">
            <v>5020</v>
          </cell>
          <cell r="B353" t="str">
            <v xml:space="preserve">Probability </v>
          </cell>
          <cell r="C353" t="str">
            <v>Use probability scale</v>
          </cell>
        </row>
        <row r="354">
          <cell r="A354">
            <v>5021</v>
          </cell>
          <cell r="B354" t="str">
            <v xml:space="preserve">Probability </v>
          </cell>
          <cell r="C354" t="str">
            <v>Sample space diagrams</v>
          </cell>
        </row>
        <row r="355">
          <cell r="A355">
            <v>5022</v>
          </cell>
          <cell r="B355" t="str">
            <v xml:space="preserve">Probability </v>
          </cell>
          <cell r="C355" t="str">
            <v>Calculate probabilities</v>
          </cell>
        </row>
        <row r="356">
          <cell r="A356">
            <v>5023</v>
          </cell>
          <cell r="B356" t="str">
            <v xml:space="preserve">Probability </v>
          </cell>
          <cell r="C356" t="str">
            <v>Probability - dependent events</v>
          </cell>
        </row>
        <row r="357">
          <cell r="A357">
            <v>5024</v>
          </cell>
          <cell r="B357" t="str">
            <v xml:space="preserve">Probability </v>
          </cell>
          <cell r="C357" t="str">
            <v>Probability - events sum to 1</v>
          </cell>
        </row>
        <row r="358">
          <cell r="A358">
            <v>5025</v>
          </cell>
          <cell r="B358" t="str">
            <v xml:space="preserve">Probability </v>
          </cell>
          <cell r="C358" t="str">
            <v>Estimating frequency</v>
          </cell>
        </row>
        <row r="359">
          <cell r="A359">
            <v>5026</v>
          </cell>
          <cell r="B359" t="str">
            <v xml:space="preserve">Probability </v>
          </cell>
          <cell r="C359" t="str">
            <v>Probability trees - independent events</v>
          </cell>
        </row>
        <row r="360">
          <cell r="A360">
            <v>5027</v>
          </cell>
          <cell r="B360" t="str">
            <v xml:space="preserve">Probability </v>
          </cell>
          <cell r="C360" t="str">
            <v xml:space="preserve">Probability trees - conditional </v>
          </cell>
        </row>
        <row r="361">
          <cell r="A361">
            <v>5028</v>
          </cell>
          <cell r="B361" t="str">
            <v xml:space="preserve">Probability </v>
          </cell>
          <cell r="C361" t="str">
            <v>Conditional probability</v>
          </cell>
        </row>
        <row r="362">
          <cell r="A362">
            <v>5029</v>
          </cell>
          <cell r="B362" t="str">
            <v xml:space="preserve">Probability </v>
          </cell>
          <cell r="C362" t="str">
            <v>Combined events</v>
          </cell>
        </row>
        <row r="363">
          <cell r="A363">
            <v>6000</v>
          </cell>
          <cell r="B363" t="str">
            <v>Statistics</v>
          </cell>
          <cell r="C363" t="str">
            <v>Limitations of sampling</v>
          </cell>
        </row>
        <row r="364">
          <cell r="A364">
            <v>6001</v>
          </cell>
          <cell r="B364" t="str">
            <v>Statistics</v>
          </cell>
          <cell r="C364" t="str">
            <v>Stratified sampling</v>
          </cell>
        </row>
        <row r="365">
          <cell r="A365">
            <v>6002</v>
          </cell>
          <cell r="B365" t="str">
            <v>Statistics</v>
          </cell>
          <cell r="C365" t="str">
            <v>Capture-recapture</v>
          </cell>
        </row>
        <row r="366">
          <cell r="A366">
            <v>6003</v>
          </cell>
          <cell r="B366" t="str">
            <v>Statistics</v>
          </cell>
          <cell r="C366" t="str">
            <v>Apply statistics to describe a population</v>
          </cell>
        </row>
        <row r="367">
          <cell r="A367">
            <v>6010</v>
          </cell>
          <cell r="B367" t="str">
            <v>Statistics</v>
          </cell>
          <cell r="C367" t="str">
            <v>Construct pie charts</v>
          </cell>
        </row>
        <row r="368">
          <cell r="A368">
            <v>6011</v>
          </cell>
          <cell r="B368" t="str">
            <v>Statistics</v>
          </cell>
          <cell r="C368" t="str">
            <v>Interpret pie charts</v>
          </cell>
        </row>
        <row r="369">
          <cell r="A369">
            <v>6012</v>
          </cell>
          <cell r="B369" t="str">
            <v>Statistics</v>
          </cell>
          <cell r="C369" t="str">
            <v>Construct/interpret pie charts</v>
          </cell>
        </row>
        <row r="370">
          <cell r="A370">
            <v>6013</v>
          </cell>
          <cell r="B370" t="str">
            <v>Statistics</v>
          </cell>
          <cell r="C370" t="str">
            <v>Construct bar charts</v>
          </cell>
        </row>
        <row r="371">
          <cell r="A371">
            <v>6014</v>
          </cell>
          <cell r="B371" t="str">
            <v>Statistics</v>
          </cell>
          <cell r="C371" t="str">
            <v>Interpret bar charts</v>
          </cell>
        </row>
        <row r="372">
          <cell r="A372">
            <v>6015</v>
          </cell>
          <cell r="B372" t="str">
            <v>Statistics</v>
          </cell>
          <cell r="C372" t="str">
            <v>Construct/interpret bar charts</v>
          </cell>
        </row>
        <row r="373">
          <cell r="A373">
            <v>6016</v>
          </cell>
          <cell r="B373" t="str">
            <v>Statistics</v>
          </cell>
          <cell r="C373" t="str">
            <v>Construct tally charts</v>
          </cell>
        </row>
        <row r="374">
          <cell r="A374">
            <v>6017</v>
          </cell>
          <cell r="B374" t="str">
            <v>Statistics</v>
          </cell>
          <cell r="C374" t="str">
            <v>Interpret tally charts</v>
          </cell>
        </row>
        <row r="375">
          <cell r="A375">
            <v>6018</v>
          </cell>
          <cell r="B375" t="str">
            <v>Statistics</v>
          </cell>
          <cell r="C375" t="str">
            <v>Construct/interpret tally charts</v>
          </cell>
        </row>
        <row r="376">
          <cell r="A376">
            <v>6019</v>
          </cell>
          <cell r="B376" t="str">
            <v>Statistics</v>
          </cell>
          <cell r="C376" t="str">
            <v>Construct pictograms</v>
          </cell>
        </row>
        <row r="377">
          <cell r="A377">
            <v>6020</v>
          </cell>
          <cell r="B377" t="str">
            <v>Statistics</v>
          </cell>
          <cell r="C377" t="str">
            <v>Interpret pictograms</v>
          </cell>
        </row>
        <row r="378">
          <cell r="A378">
            <v>6021</v>
          </cell>
          <cell r="B378" t="str">
            <v>Statistics</v>
          </cell>
          <cell r="C378" t="str">
            <v>Construct/interpret pictograms</v>
          </cell>
        </row>
        <row r="379">
          <cell r="A379">
            <v>6022</v>
          </cell>
          <cell r="B379" t="str">
            <v>Statistics</v>
          </cell>
          <cell r="C379" t="str">
            <v>Construct vertical line graphs</v>
          </cell>
        </row>
        <row r="380">
          <cell r="A380">
            <v>6023</v>
          </cell>
          <cell r="B380" t="str">
            <v>Statistics</v>
          </cell>
          <cell r="C380" t="str">
            <v>Interpret vertical line graphs</v>
          </cell>
        </row>
        <row r="381">
          <cell r="A381">
            <v>6024</v>
          </cell>
          <cell r="B381" t="str">
            <v>Statistics</v>
          </cell>
          <cell r="C381" t="str">
            <v>Construct/interpret vertical line graphs</v>
          </cell>
        </row>
        <row r="382">
          <cell r="A382">
            <v>6025</v>
          </cell>
          <cell r="B382" t="str">
            <v>Statistics</v>
          </cell>
          <cell r="C382" t="str">
            <v>Construct time series graphs</v>
          </cell>
        </row>
        <row r="383">
          <cell r="A383">
            <v>6026</v>
          </cell>
          <cell r="B383" t="str">
            <v>Statistics</v>
          </cell>
          <cell r="C383" t="str">
            <v>Interpret time series graphs</v>
          </cell>
        </row>
        <row r="384">
          <cell r="A384">
            <v>6027</v>
          </cell>
          <cell r="B384" t="str">
            <v>Statistics</v>
          </cell>
          <cell r="C384" t="str">
            <v>Construct/interpret pictograms</v>
          </cell>
        </row>
        <row r="385">
          <cell r="A385">
            <v>6028</v>
          </cell>
          <cell r="B385" t="str">
            <v>Statistics</v>
          </cell>
          <cell r="C385" t="str">
            <v>Construct stem and leaf diagrams</v>
          </cell>
        </row>
        <row r="386">
          <cell r="A386">
            <v>6029</v>
          </cell>
          <cell r="B386" t="str">
            <v>Statistics</v>
          </cell>
          <cell r="C386" t="str">
            <v>Interpret stem and leaf diagrams</v>
          </cell>
        </row>
        <row r="387">
          <cell r="A387">
            <v>6030</v>
          </cell>
          <cell r="B387" t="str">
            <v>Statistics</v>
          </cell>
          <cell r="C387" t="str">
            <v>Construct/interpret stem and leaf diagrams</v>
          </cell>
        </row>
        <row r="388">
          <cell r="A388">
            <v>6031</v>
          </cell>
          <cell r="B388" t="str">
            <v>Statistics</v>
          </cell>
          <cell r="C388" t="str">
            <v>Construct frequency polygon</v>
          </cell>
        </row>
        <row r="389">
          <cell r="A389">
            <v>6032</v>
          </cell>
          <cell r="B389" t="str">
            <v>Statistics</v>
          </cell>
          <cell r="C389" t="str">
            <v>Interpret frequency polygon</v>
          </cell>
        </row>
        <row r="390">
          <cell r="A390">
            <v>6033</v>
          </cell>
          <cell r="B390" t="str">
            <v>Statistics</v>
          </cell>
          <cell r="C390" t="str">
            <v>Construct/interpret frequency polygons</v>
          </cell>
        </row>
        <row r="391">
          <cell r="A391">
            <v>6034</v>
          </cell>
          <cell r="B391" t="str">
            <v>Statistics</v>
          </cell>
          <cell r="C391" t="str">
            <v>Construct frequency tree</v>
          </cell>
        </row>
        <row r="392">
          <cell r="A392">
            <v>6035</v>
          </cell>
          <cell r="B392" t="str">
            <v>Statistics</v>
          </cell>
          <cell r="C392" t="str">
            <v>Interpret frequency tree</v>
          </cell>
        </row>
        <row r="393">
          <cell r="A393">
            <v>6036</v>
          </cell>
          <cell r="B393" t="str">
            <v>Statistics</v>
          </cell>
          <cell r="C393" t="str">
            <v>Construct/interpret frequency trees</v>
          </cell>
        </row>
        <row r="394">
          <cell r="A394">
            <v>6050</v>
          </cell>
          <cell r="B394" t="str">
            <v>Statistics</v>
          </cell>
          <cell r="C394" t="str">
            <v>Construct histograms</v>
          </cell>
        </row>
        <row r="395">
          <cell r="A395">
            <v>6051</v>
          </cell>
          <cell r="B395" t="str">
            <v>Statistics</v>
          </cell>
          <cell r="C395" t="str">
            <v>Interpret histograms</v>
          </cell>
        </row>
        <row r="396">
          <cell r="A396">
            <v>6052</v>
          </cell>
          <cell r="B396" t="str">
            <v>Statistics</v>
          </cell>
          <cell r="C396" t="str">
            <v>Construct/interpret histograms</v>
          </cell>
        </row>
        <row r="397">
          <cell r="A397">
            <v>6053</v>
          </cell>
          <cell r="B397" t="str">
            <v>Statistics</v>
          </cell>
          <cell r="C397" t="str">
            <v>Median from a histogram</v>
          </cell>
        </row>
        <row r="398">
          <cell r="A398">
            <v>6060</v>
          </cell>
          <cell r="B398" t="str">
            <v>Statistics</v>
          </cell>
          <cell r="C398" t="str">
            <v>Construct cumulative frequency diagram</v>
          </cell>
        </row>
        <row r="399">
          <cell r="A399">
            <v>6061</v>
          </cell>
          <cell r="B399" t="str">
            <v>Statistics</v>
          </cell>
          <cell r="C399" t="str">
            <v>Interpret cumulative frequency diagram</v>
          </cell>
        </row>
        <row r="400">
          <cell r="A400">
            <v>6062</v>
          </cell>
          <cell r="B400" t="str">
            <v>Statistics</v>
          </cell>
          <cell r="C400" t="str">
            <v>Construct/interpret  cumulative frequency diagram</v>
          </cell>
        </row>
        <row r="401">
          <cell r="A401">
            <v>6063</v>
          </cell>
          <cell r="B401" t="str">
            <v>Statistics</v>
          </cell>
          <cell r="C401" t="str">
            <v>Median from a cumulative frequency diagram</v>
          </cell>
        </row>
        <row r="402">
          <cell r="A402">
            <v>6064</v>
          </cell>
          <cell r="B402" t="str">
            <v>Statistics</v>
          </cell>
          <cell r="C402" t="str">
            <v>Quartiles /IQR from a cumulative frequency diagram</v>
          </cell>
        </row>
        <row r="403">
          <cell r="A403">
            <v>6065</v>
          </cell>
          <cell r="B403" t="str">
            <v>Statistics</v>
          </cell>
          <cell r="C403" t="str">
            <v>Construct box plot</v>
          </cell>
        </row>
        <row r="404">
          <cell r="A404">
            <v>6066</v>
          </cell>
          <cell r="B404" t="str">
            <v>Statistics</v>
          </cell>
          <cell r="C404" t="str">
            <v>Interpret box plot</v>
          </cell>
        </row>
        <row r="405">
          <cell r="A405">
            <v>6067</v>
          </cell>
          <cell r="B405" t="str">
            <v>Statistics</v>
          </cell>
          <cell r="C405" t="str">
            <v>Construct/interpret box plot</v>
          </cell>
        </row>
        <row r="406">
          <cell r="A406">
            <v>6068</v>
          </cell>
          <cell r="B406" t="str">
            <v>Statistics</v>
          </cell>
          <cell r="C406" t="str">
            <v>Median from a box plot</v>
          </cell>
        </row>
        <row r="407">
          <cell r="A407">
            <v>6069</v>
          </cell>
          <cell r="B407" t="str">
            <v>Statistics</v>
          </cell>
          <cell r="C407" t="str">
            <v>IQR/Quartiles from a box plot</v>
          </cell>
        </row>
        <row r="408">
          <cell r="A408">
            <v>6080</v>
          </cell>
          <cell r="B408" t="str">
            <v>Statistics</v>
          </cell>
          <cell r="C408" t="str">
            <v>Calculate mean</v>
          </cell>
        </row>
        <row r="409">
          <cell r="A409">
            <v>6081</v>
          </cell>
          <cell r="B409" t="str">
            <v>Statistics</v>
          </cell>
          <cell r="C409" t="str">
            <v>Calculate median</v>
          </cell>
        </row>
        <row r="410">
          <cell r="A410">
            <v>6082</v>
          </cell>
          <cell r="B410" t="str">
            <v>Statistics</v>
          </cell>
          <cell r="C410" t="str">
            <v>Work out the mode</v>
          </cell>
        </row>
        <row r="411">
          <cell r="A411">
            <v>6083</v>
          </cell>
          <cell r="B411" t="str">
            <v>Statistics</v>
          </cell>
          <cell r="C411" t="str">
            <v>Work out the range</v>
          </cell>
        </row>
        <row r="412">
          <cell r="A412">
            <v>6084</v>
          </cell>
          <cell r="B412" t="str">
            <v>Statistics</v>
          </cell>
          <cell r="C412" t="str">
            <v>Reverse mean</v>
          </cell>
        </row>
        <row r="413">
          <cell r="A413">
            <v>6085</v>
          </cell>
          <cell r="B413" t="str">
            <v>Statistics</v>
          </cell>
          <cell r="C413" t="str">
            <v>Calculate quartiles and IQR</v>
          </cell>
        </row>
        <row r="414">
          <cell r="A414">
            <v>6086</v>
          </cell>
          <cell r="B414" t="str">
            <v>Statistics</v>
          </cell>
          <cell r="C414" t="str">
            <v>Mean from a table - discrete data</v>
          </cell>
        </row>
        <row r="415">
          <cell r="A415">
            <v>6087</v>
          </cell>
          <cell r="B415" t="str">
            <v>Statistics</v>
          </cell>
          <cell r="C415" t="str">
            <v>Median from a table - discrete data</v>
          </cell>
        </row>
        <row r="416">
          <cell r="A416">
            <v>6088</v>
          </cell>
          <cell r="B416" t="str">
            <v>Statistics</v>
          </cell>
          <cell r="C416" t="str">
            <v>Range from a table - discrete data</v>
          </cell>
        </row>
        <row r="417">
          <cell r="A417">
            <v>6089</v>
          </cell>
          <cell r="B417" t="str">
            <v>Statistics</v>
          </cell>
          <cell r="C417" t="str">
            <v>Mode from a table - discrete data</v>
          </cell>
        </row>
        <row r="418">
          <cell r="A418">
            <v>6090</v>
          </cell>
          <cell r="B418" t="str">
            <v>Statistics</v>
          </cell>
          <cell r="C418" t="str">
            <v>Mean from a table - grouped data</v>
          </cell>
        </row>
        <row r="419">
          <cell r="A419">
            <v>6091</v>
          </cell>
          <cell r="B419" t="str">
            <v>Statistics</v>
          </cell>
          <cell r="C419" t="str">
            <v>Median from a table - grouped data</v>
          </cell>
        </row>
        <row r="420">
          <cell r="A420">
            <v>6092</v>
          </cell>
          <cell r="B420" t="str">
            <v>Statistics</v>
          </cell>
          <cell r="C420" t="str">
            <v>Mode from a table - grouped data</v>
          </cell>
        </row>
        <row r="421">
          <cell r="A421">
            <v>6093</v>
          </cell>
          <cell r="B421" t="str">
            <v>Statistics</v>
          </cell>
          <cell r="C421" t="str">
            <v>Averages</v>
          </cell>
        </row>
        <row r="422">
          <cell r="A422">
            <v>6100</v>
          </cell>
          <cell r="B422" t="str">
            <v>Statistics</v>
          </cell>
          <cell r="C422" t="str">
            <v>Identify outliers</v>
          </cell>
        </row>
        <row r="423">
          <cell r="A423">
            <v>6101</v>
          </cell>
          <cell r="B423" t="str">
            <v>Statistics</v>
          </cell>
          <cell r="C423" t="str">
            <v>Scatter graphs - correlation</v>
          </cell>
        </row>
        <row r="424">
          <cell r="A424">
            <v>6102</v>
          </cell>
          <cell r="B424" t="str">
            <v>Statistics</v>
          </cell>
          <cell r="C424" t="str">
            <v>Scatter graphs - estimate from</v>
          </cell>
        </row>
        <row r="425">
          <cell r="A425">
            <v>6103</v>
          </cell>
          <cell r="B425" t="str">
            <v>Statistics</v>
          </cell>
          <cell r="C425" t="str">
            <v>Scatter graphs - interpret</v>
          </cell>
        </row>
        <row r="426">
          <cell r="A426">
            <v>6104</v>
          </cell>
          <cell r="B426" t="str">
            <v>Statistics</v>
          </cell>
          <cell r="C426" t="str">
            <v>Scatter graphs - Line of best fit</v>
          </cell>
        </row>
        <row r="427">
          <cell r="A427">
            <v>7001</v>
          </cell>
          <cell r="B427" t="str">
            <v>Number and Ratio/Proportion</v>
          </cell>
          <cell r="C427" t="str">
            <v>Fractions, percentage and ratio in context</v>
          </cell>
        </row>
        <row r="428">
          <cell r="A428">
            <v>7002</v>
          </cell>
          <cell r="B428" t="str">
            <v>Number/Probability</v>
          </cell>
          <cell r="C428" t="str">
            <v>Fractions and probability</v>
          </cell>
        </row>
        <row r="429">
          <cell r="A429">
            <v>7003</v>
          </cell>
          <cell r="B429" t="str">
            <v>Number and Ratio/Proportion</v>
          </cell>
          <cell r="C429" t="str">
            <v>Combinations and % of an amount</v>
          </cell>
        </row>
        <row r="430">
          <cell r="A430">
            <v>7004</v>
          </cell>
          <cell r="B430" t="str">
            <v>Geometry / Ratio</v>
          </cell>
          <cell r="C430" t="str">
            <v>Volume of prisms/ Density/Mass/Volume</v>
          </cell>
        </row>
        <row r="431">
          <cell r="A431">
            <v>7005</v>
          </cell>
          <cell r="B431" t="str">
            <v>Number and Ratio/Proportion</v>
          </cell>
          <cell r="C431" t="str">
            <v>Proportional reasoning/Fractions</v>
          </cell>
        </row>
        <row r="432">
          <cell r="A432">
            <v>7006</v>
          </cell>
          <cell r="B432" t="str">
            <v>Number/Geometry</v>
          </cell>
          <cell r="C432" t="str">
            <v>Exact trig values/Surds</v>
          </cell>
        </row>
        <row r="433">
          <cell r="A433">
            <v>7007</v>
          </cell>
          <cell r="B433" t="str">
            <v>Probability/Algebra/Number</v>
          </cell>
          <cell r="C433" t="str">
            <v>Probability/fractions/forming equations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per 1"/>
      <sheetName val="Paper 2"/>
      <sheetName val="Paper 3"/>
      <sheetName val="Student Reference"/>
      <sheetName val="Analysis"/>
      <sheetName val="Blank Analysis"/>
      <sheetName val="Sheet1"/>
    </sheetNames>
    <sheetDataSet>
      <sheetData sheetId="0" refreshError="1"/>
      <sheetData sheetId="1">
        <row r="1">
          <cell r="A1" t="str">
            <v>PAPER 1</v>
          </cell>
          <cell r="C1" t="str">
            <v xml:space="preserve">Enter Manually or Copy (&amp; paste values from Results Plus) data into cell E2 </v>
          </cell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11</v>
          </cell>
          <cell r="P1">
            <v>12</v>
          </cell>
          <cell r="Q1">
            <v>13</v>
          </cell>
          <cell r="R1">
            <v>14</v>
          </cell>
          <cell r="S1">
            <v>15</v>
          </cell>
          <cell r="T1">
            <v>16</v>
          </cell>
          <cell r="U1">
            <v>17</v>
          </cell>
          <cell r="V1">
            <v>18</v>
          </cell>
          <cell r="W1">
            <v>19</v>
          </cell>
          <cell r="X1">
            <v>20</v>
          </cell>
          <cell r="Y1">
            <v>21</v>
          </cell>
          <cell r="Z1">
            <v>22</v>
          </cell>
          <cell r="AA1">
            <v>23</v>
          </cell>
          <cell r="AB1">
            <v>24</v>
          </cell>
          <cell r="AC1">
            <v>25</v>
          </cell>
          <cell r="AD1">
            <v>26</v>
          </cell>
          <cell r="AE1">
            <v>27</v>
          </cell>
          <cell r="AF1">
            <v>28</v>
          </cell>
          <cell r="AG1">
            <v>29</v>
          </cell>
          <cell r="AH1">
            <v>30</v>
          </cell>
          <cell r="AI1">
            <v>31</v>
          </cell>
          <cell r="AJ1">
            <v>32</v>
          </cell>
          <cell r="AK1">
            <v>33</v>
          </cell>
          <cell r="AL1">
            <v>34</v>
          </cell>
          <cell r="AM1">
            <v>35</v>
          </cell>
          <cell r="AN1">
            <v>36</v>
          </cell>
          <cell r="AO1">
            <v>37</v>
          </cell>
          <cell r="AP1">
            <v>38</v>
          </cell>
          <cell r="AQ1">
            <v>39</v>
          </cell>
          <cell r="AR1">
            <v>40</v>
          </cell>
          <cell r="AS1">
            <v>41</v>
          </cell>
          <cell r="AT1">
            <v>42</v>
          </cell>
          <cell r="AU1">
            <v>43</v>
          </cell>
          <cell r="AV1">
            <v>44</v>
          </cell>
          <cell r="AW1">
            <v>45</v>
          </cell>
          <cell r="AX1">
            <v>46</v>
          </cell>
          <cell r="AY1">
            <v>47</v>
          </cell>
          <cell r="AZ1">
            <v>48</v>
          </cell>
          <cell r="BA1">
            <v>49</v>
          </cell>
          <cell r="BB1">
            <v>50</v>
          </cell>
          <cell r="BC1">
            <v>51</v>
          </cell>
          <cell r="BD1">
            <v>52</v>
          </cell>
          <cell r="BE1">
            <v>53</v>
          </cell>
          <cell r="BF1">
            <v>54</v>
          </cell>
          <cell r="BG1">
            <v>55</v>
          </cell>
          <cell r="BH1">
            <v>56</v>
          </cell>
          <cell r="BI1">
            <v>57</v>
          </cell>
          <cell r="BJ1">
            <v>58</v>
          </cell>
          <cell r="BK1">
            <v>59</v>
          </cell>
          <cell r="BL1">
            <v>60</v>
          </cell>
          <cell r="BM1">
            <v>61</v>
          </cell>
          <cell r="BN1">
            <v>62</v>
          </cell>
          <cell r="BO1">
            <v>63</v>
          </cell>
          <cell r="BP1">
            <v>64</v>
          </cell>
          <cell r="BQ1">
            <v>65</v>
          </cell>
          <cell r="BR1">
            <v>66</v>
          </cell>
          <cell r="BS1">
            <v>67</v>
          </cell>
          <cell r="BT1">
            <v>68</v>
          </cell>
          <cell r="BU1">
            <v>69</v>
          </cell>
          <cell r="BV1">
            <v>70</v>
          </cell>
          <cell r="BW1">
            <v>71</v>
          </cell>
          <cell r="BX1">
            <v>72</v>
          </cell>
          <cell r="BY1">
            <v>73</v>
          </cell>
          <cell r="BZ1">
            <v>74</v>
          </cell>
          <cell r="CA1">
            <v>75</v>
          </cell>
          <cell r="CB1">
            <v>76</v>
          </cell>
          <cell r="CC1">
            <v>77</v>
          </cell>
          <cell r="CD1">
            <v>78</v>
          </cell>
          <cell r="CE1">
            <v>79</v>
          </cell>
          <cell r="CF1">
            <v>80</v>
          </cell>
          <cell r="CG1">
            <v>81</v>
          </cell>
          <cell r="CH1">
            <v>82</v>
          </cell>
          <cell r="CI1">
            <v>83</v>
          </cell>
          <cell r="CJ1">
            <v>84</v>
          </cell>
          <cell r="CK1">
            <v>85</v>
          </cell>
          <cell r="CL1">
            <v>86</v>
          </cell>
          <cell r="CM1">
            <v>87</v>
          </cell>
          <cell r="CN1">
            <v>88</v>
          </cell>
          <cell r="CO1">
            <v>89</v>
          </cell>
          <cell r="CP1">
            <v>90</v>
          </cell>
          <cell r="CQ1">
            <v>91</v>
          </cell>
          <cell r="CR1">
            <v>92</v>
          </cell>
          <cell r="CS1">
            <v>93</v>
          </cell>
          <cell r="CT1">
            <v>94</v>
          </cell>
          <cell r="CU1">
            <v>95</v>
          </cell>
          <cell r="CV1">
            <v>96</v>
          </cell>
          <cell r="CW1">
            <v>97</v>
          </cell>
          <cell r="CX1">
            <v>98</v>
          </cell>
          <cell r="CY1">
            <v>99</v>
          </cell>
          <cell r="CZ1">
            <v>100</v>
          </cell>
          <cell r="DA1">
            <v>101</v>
          </cell>
          <cell r="DB1">
            <v>102</v>
          </cell>
          <cell r="DC1">
            <v>103</v>
          </cell>
          <cell r="DD1">
            <v>104</v>
          </cell>
          <cell r="DE1">
            <v>105</v>
          </cell>
          <cell r="DF1">
            <v>106</v>
          </cell>
          <cell r="DG1">
            <v>107</v>
          </cell>
          <cell r="DH1">
            <v>108</v>
          </cell>
          <cell r="DI1">
            <v>109</v>
          </cell>
          <cell r="DJ1">
            <v>110</v>
          </cell>
          <cell r="DK1">
            <v>111</v>
          </cell>
          <cell r="DL1">
            <v>112</v>
          </cell>
          <cell r="DM1">
            <v>113</v>
          </cell>
          <cell r="DN1">
            <v>114</v>
          </cell>
          <cell r="DO1">
            <v>115</v>
          </cell>
          <cell r="DP1">
            <v>116</v>
          </cell>
          <cell r="DQ1">
            <v>117</v>
          </cell>
          <cell r="DR1">
            <v>118</v>
          </cell>
          <cell r="DS1">
            <v>119</v>
          </cell>
          <cell r="DT1">
            <v>120</v>
          </cell>
          <cell r="DU1">
            <v>121</v>
          </cell>
          <cell r="DV1">
            <v>122</v>
          </cell>
          <cell r="DW1">
            <v>123</v>
          </cell>
          <cell r="DX1">
            <v>124</v>
          </cell>
          <cell r="DY1">
            <v>125</v>
          </cell>
          <cell r="DZ1">
            <v>126</v>
          </cell>
          <cell r="EA1">
            <v>127</v>
          </cell>
          <cell r="EB1">
            <v>128</v>
          </cell>
          <cell r="EC1">
            <v>129</v>
          </cell>
          <cell r="ED1">
            <v>130</v>
          </cell>
          <cell r="EE1">
            <v>131</v>
          </cell>
          <cell r="EF1">
            <v>132</v>
          </cell>
          <cell r="EG1">
            <v>133</v>
          </cell>
          <cell r="EH1">
            <v>134</v>
          </cell>
          <cell r="EI1">
            <v>135</v>
          </cell>
          <cell r="EJ1">
            <v>136</v>
          </cell>
          <cell r="EK1">
            <v>137</v>
          </cell>
          <cell r="EL1">
            <v>138</v>
          </cell>
          <cell r="EM1">
            <v>139</v>
          </cell>
          <cell r="EN1">
            <v>140</v>
          </cell>
          <cell r="EO1">
            <v>141</v>
          </cell>
          <cell r="EP1">
            <v>142</v>
          </cell>
          <cell r="EQ1">
            <v>143</v>
          </cell>
          <cell r="ER1">
            <v>144</v>
          </cell>
          <cell r="ES1">
            <v>145</v>
          </cell>
          <cell r="ET1">
            <v>146</v>
          </cell>
          <cell r="EU1">
            <v>147</v>
          </cell>
          <cell r="EV1">
            <v>148</v>
          </cell>
          <cell r="EW1">
            <v>149</v>
          </cell>
          <cell r="EX1">
            <v>150</v>
          </cell>
          <cell r="EY1">
            <v>151</v>
          </cell>
          <cell r="EZ1">
            <v>152</v>
          </cell>
          <cell r="FA1">
            <v>153</v>
          </cell>
          <cell r="FB1">
            <v>154</v>
          </cell>
          <cell r="FC1">
            <v>155</v>
          </cell>
          <cell r="FD1">
            <v>156</v>
          </cell>
          <cell r="FE1">
            <v>157</v>
          </cell>
          <cell r="FF1">
            <v>158</v>
          </cell>
          <cell r="FG1">
            <v>159</v>
          </cell>
          <cell r="FH1">
            <v>160</v>
          </cell>
          <cell r="FI1">
            <v>161</v>
          </cell>
          <cell r="FJ1">
            <v>162</v>
          </cell>
          <cell r="FK1">
            <v>163</v>
          </cell>
          <cell r="FL1">
            <v>164</v>
          </cell>
          <cell r="FM1">
            <v>165</v>
          </cell>
          <cell r="FN1">
            <v>166</v>
          </cell>
          <cell r="FO1">
            <v>167</v>
          </cell>
          <cell r="FP1">
            <v>168</v>
          </cell>
          <cell r="FQ1">
            <v>169</v>
          </cell>
          <cell r="FR1">
            <v>170</v>
          </cell>
          <cell r="FS1">
            <v>171</v>
          </cell>
          <cell r="FT1">
            <v>172</v>
          </cell>
          <cell r="FU1">
            <v>173</v>
          </cell>
          <cell r="FV1">
            <v>174</v>
          </cell>
          <cell r="FW1">
            <v>175</v>
          </cell>
          <cell r="FX1">
            <v>176</v>
          </cell>
          <cell r="FY1">
            <v>177</v>
          </cell>
          <cell r="FZ1">
            <v>178</v>
          </cell>
          <cell r="GA1">
            <v>179</v>
          </cell>
          <cell r="GB1">
            <v>180</v>
          </cell>
          <cell r="GC1">
            <v>181</v>
          </cell>
          <cell r="GD1">
            <v>182</v>
          </cell>
          <cell r="GE1">
            <v>183</v>
          </cell>
          <cell r="GF1">
            <v>184</v>
          </cell>
          <cell r="GG1">
            <v>185</v>
          </cell>
          <cell r="GH1">
            <v>186</v>
          </cell>
          <cell r="GI1">
            <v>187</v>
          </cell>
          <cell r="GJ1">
            <v>188</v>
          </cell>
          <cell r="GK1">
            <v>189</v>
          </cell>
          <cell r="GL1">
            <v>190</v>
          </cell>
          <cell r="GM1">
            <v>191</v>
          </cell>
          <cell r="GN1">
            <v>192</v>
          </cell>
          <cell r="GO1">
            <v>193</v>
          </cell>
          <cell r="GP1">
            <v>194</v>
          </cell>
          <cell r="GQ1">
            <v>195</v>
          </cell>
          <cell r="GR1">
            <v>196</v>
          </cell>
          <cell r="GS1">
            <v>197</v>
          </cell>
          <cell r="GT1">
            <v>198</v>
          </cell>
          <cell r="GU1">
            <v>199</v>
          </cell>
          <cell r="GV1">
            <v>200</v>
          </cell>
          <cell r="GW1">
            <v>201</v>
          </cell>
          <cell r="GX1">
            <v>202</v>
          </cell>
          <cell r="GY1">
            <v>203</v>
          </cell>
          <cell r="GZ1">
            <v>204</v>
          </cell>
          <cell r="HA1">
            <v>205</v>
          </cell>
          <cell r="HB1">
            <v>206</v>
          </cell>
          <cell r="HC1">
            <v>207</v>
          </cell>
          <cell r="HD1">
            <v>208</v>
          </cell>
          <cell r="HE1">
            <v>209</v>
          </cell>
          <cell r="HF1">
            <v>210</v>
          </cell>
          <cell r="HG1">
            <v>211</v>
          </cell>
          <cell r="HH1">
            <v>212</v>
          </cell>
          <cell r="HI1">
            <v>213</v>
          </cell>
          <cell r="HJ1">
            <v>214</v>
          </cell>
          <cell r="HK1">
            <v>215</v>
          </cell>
          <cell r="HL1">
            <v>216</v>
          </cell>
          <cell r="HM1">
            <v>217</v>
          </cell>
          <cell r="HN1">
            <v>218</v>
          </cell>
          <cell r="HO1">
            <v>219</v>
          </cell>
          <cell r="HP1">
            <v>220</v>
          </cell>
          <cell r="HQ1">
            <v>221</v>
          </cell>
          <cell r="HR1">
            <v>222</v>
          </cell>
          <cell r="HS1">
            <v>223</v>
          </cell>
          <cell r="HT1">
            <v>224</v>
          </cell>
          <cell r="HU1">
            <v>225</v>
          </cell>
          <cell r="HV1">
            <v>226</v>
          </cell>
          <cell r="HW1">
            <v>227</v>
          </cell>
          <cell r="HX1">
            <v>228</v>
          </cell>
          <cell r="HY1">
            <v>229</v>
          </cell>
          <cell r="HZ1">
            <v>230</v>
          </cell>
          <cell r="IA1">
            <v>231</v>
          </cell>
          <cell r="IB1">
            <v>232</v>
          </cell>
          <cell r="IC1">
            <v>233</v>
          </cell>
          <cell r="ID1">
            <v>234</v>
          </cell>
          <cell r="IE1">
            <v>235</v>
          </cell>
          <cell r="IF1">
            <v>236</v>
          </cell>
          <cell r="IG1">
            <v>237</v>
          </cell>
          <cell r="IH1">
            <v>238</v>
          </cell>
          <cell r="II1">
            <v>239</v>
          </cell>
          <cell r="IJ1">
            <v>240</v>
          </cell>
          <cell r="IK1">
            <v>241</v>
          </cell>
          <cell r="IL1">
            <v>242</v>
          </cell>
          <cell r="IM1">
            <v>243</v>
          </cell>
          <cell r="IN1">
            <v>244</v>
          </cell>
          <cell r="IO1">
            <v>245</v>
          </cell>
          <cell r="IP1">
            <v>246</v>
          </cell>
          <cell r="IQ1">
            <v>247</v>
          </cell>
          <cell r="IR1">
            <v>248</v>
          </cell>
          <cell r="IS1">
            <v>249</v>
          </cell>
          <cell r="IT1">
            <v>250</v>
          </cell>
          <cell r="IU1">
            <v>251</v>
          </cell>
          <cell r="IV1">
            <v>252</v>
          </cell>
          <cell r="IW1">
            <v>253</v>
          </cell>
          <cell r="IX1">
            <v>254</v>
          </cell>
          <cell r="IY1">
            <v>255</v>
          </cell>
          <cell r="IZ1">
            <v>256</v>
          </cell>
          <cell r="JA1">
            <v>257</v>
          </cell>
          <cell r="JB1">
            <v>258</v>
          </cell>
          <cell r="JC1">
            <v>259</v>
          </cell>
          <cell r="JD1">
            <v>260</v>
          </cell>
          <cell r="JE1">
            <v>261</v>
          </cell>
          <cell r="JF1">
            <v>262</v>
          </cell>
          <cell r="JG1">
            <v>263</v>
          </cell>
          <cell r="JH1">
            <v>264</v>
          </cell>
          <cell r="JI1">
            <v>265</v>
          </cell>
          <cell r="JJ1">
            <v>266</v>
          </cell>
          <cell r="JK1">
            <v>267</v>
          </cell>
          <cell r="JL1">
            <v>268</v>
          </cell>
          <cell r="JM1">
            <v>269</v>
          </cell>
          <cell r="JN1">
            <v>270</v>
          </cell>
          <cell r="JO1">
            <v>271</v>
          </cell>
          <cell r="JP1">
            <v>272</v>
          </cell>
          <cell r="JQ1">
            <v>273</v>
          </cell>
          <cell r="JR1">
            <v>274</v>
          </cell>
          <cell r="JS1">
            <v>275</v>
          </cell>
          <cell r="JT1">
            <v>276</v>
          </cell>
          <cell r="JU1">
            <v>277</v>
          </cell>
          <cell r="JV1">
            <v>278</v>
          </cell>
          <cell r="JW1">
            <v>279</v>
          </cell>
          <cell r="JX1">
            <v>280</v>
          </cell>
          <cell r="JY1">
            <v>281</v>
          </cell>
          <cell r="JZ1">
            <v>282</v>
          </cell>
          <cell r="KA1">
            <v>283</v>
          </cell>
          <cell r="KB1">
            <v>284</v>
          </cell>
          <cell r="KC1">
            <v>285</v>
          </cell>
          <cell r="KD1">
            <v>286</v>
          </cell>
          <cell r="KE1">
            <v>287</v>
          </cell>
          <cell r="KF1">
            <v>288</v>
          </cell>
          <cell r="KG1">
            <v>289</v>
          </cell>
          <cell r="KH1">
            <v>290</v>
          </cell>
          <cell r="KI1">
            <v>291</v>
          </cell>
          <cell r="KJ1">
            <v>292</v>
          </cell>
          <cell r="KK1">
            <v>293</v>
          </cell>
          <cell r="KL1">
            <v>294</v>
          </cell>
          <cell r="KM1">
            <v>295</v>
          </cell>
          <cell r="KN1">
            <v>296</v>
          </cell>
          <cell r="KO1">
            <v>297</v>
          </cell>
          <cell r="KP1">
            <v>298</v>
          </cell>
          <cell r="KQ1">
            <v>299</v>
          </cell>
          <cell r="KR1">
            <v>300</v>
          </cell>
          <cell r="KS1">
            <v>301</v>
          </cell>
          <cell r="KT1">
            <v>302</v>
          </cell>
          <cell r="KU1">
            <v>303</v>
          </cell>
          <cell r="KV1">
            <v>304</v>
          </cell>
          <cell r="KW1">
            <v>305</v>
          </cell>
          <cell r="KX1">
            <v>306</v>
          </cell>
          <cell r="KY1">
            <v>307</v>
          </cell>
          <cell r="KZ1">
            <v>308</v>
          </cell>
          <cell r="LA1">
            <v>309</v>
          </cell>
          <cell r="LB1">
            <v>310</v>
          </cell>
          <cell r="LC1">
            <v>311</v>
          </cell>
          <cell r="LD1">
            <v>312</v>
          </cell>
          <cell r="LE1">
            <v>313</v>
          </cell>
          <cell r="LF1">
            <v>314</v>
          </cell>
          <cell r="LG1">
            <v>315</v>
          </cell>
          <cell r="LH1">
            <v>316</v>
          </cell>
          <cell r="LI1">
            <v>317</v>
          </cell>
          <cell r="LJ1">
            <v>318</v>
          </cell>
          <cell r="LK1">
            <v>319</v>
          </cell>
          <cell r="LL1">
            <v>320</v>
          </cell>
          <cell r="LM1">
            <v>321</v>
          </cell>
          <cell r="LN1">
            <v>322</v>
          </cell>
          <cell r="LO1">
            <v>323</v>
          </cell>
          <cell r="LP1">
            <v>324</v>
          </cell>
          <cell r="LQ1">
            <v>325</v>
          </cell>
          <cell r="LR1">
            <v>326</v>
          </cell>
          <cell r="LS1">
            <v>327</v>
          </cell>
          <cell r="LT1">
            <v>328</v>
          </cell>
          <cell r="LU1">
            <v>329</v>
          </cell>
          <cell r="LV1">
            <v>330</v>
          </cell>
          <cell r="LW1">
            <v>331</v>
          </cell>
          <cell r="LX1">
            <v>332</v>
          </cell>
          <cell r="LY1">
            <v>333</v>
          </cell>
          <cell r="LZ1">
            <v>334</v>
          </cell>
          <cell r="MA1">
            <v>335</v>
          </cell>
          <cell r="MB1">
            <v>336</v>
          </cell>
          <cell r="MC1">
            <v>337</v>
          </cell>
          <cell r="MD1">
            <v>338</v>
          </cell>
          <cell r="ME1">
            <v>339</v>
          </cell>
          <cell r="MF1">
            <v>340</v>
          </cell>
          <cell r="MG1">
            <v>341</v>
          </cell>
          <cell r="MH1">
            <v>342</v>
          </cell>
          <cell r="MI1">
            <v>343</v>
          </cell>
          <cell r="MJ1">
            <v>344</v>
          </cell>
          <cell r="MK1">
            <v>345</v>
          </cell>
          <cell r="ML1">
            <v>346</v>
          </cell>
          <cell r="MM1">
            <v>347</v>
          </cell>
          <cell r="MN1">
            <v>348</v>
          </cell>
          <cell r="MO1">
            <v>349</v>
          </cell>
          <cell r="MP1">
            <v>350</v>
          </cell>
          <cell r="MQ1">
            <v>351</v>
          </cell>
          <cell r="MR1">
            <v>352</v>
          </cell>
          <cell r="MS1">
            <v>353</v>
          </cell>
          <cell r="MT1">
            <v>354</v>
          </cell>
          <cell r="MU1">
            <v>355</v>
          </cell>
          <cell r="MV1">
            <v>356</v>
          </cell>
          <cell r="MW1">
            <v>357</v>
          </cell>
          <cell r="MX1">
            <v>358</v>
          </cell>
          <cell r="MY1">
            <v>359</v>
          </cell>
          <cell r="MZ1">
            <v>360</v>
          </cell>
          <cell r="NA1">
            <v>361</v>
          </cell>
          <cell r="NB1">
            <v>362</v>
          </cell>
          <cell r="NC1">
            <v>363</v>
          </cell>
          <cell r="ND1">
            <v>364</v>
          </cell>
          <cell r="NE1">
            <v>365</v>
          </cell>
          <cell r="NF1">
            <v>366</v>
          </cell>
          <cell r="NG1">
            <v>367</v>
          </cell>
          <cell r="NH1">
            <v>368</v>
          </cell>
          <cell r="NI1">
            <v>369</v>
          </cell>
          <cell r="NJ1">
            <v>370</v>
          </cell>
          <cell r="NK1">
            <v>371</v>
          </cell>
          <cell r="NL1">
            <v>372</v>
          </cell>
          <cell r="NM1">
            <v>373</v>
          </cell>
          <cell r="NN1">
            <v>374</v>
          </cell>
          <cell r="NO1">
            <v>375</v>
          </cell>
          <cell r="NP1">
            <v>376</v>
          </cell>
          <cell r="NQ1">
            <v>377</v>
          </cell>
          <cell r="NR1">
            <v>378</v>
          </cell>
          <cell r="NS1">
            <v>379</v>
          </cell>
          <cell r="NT1">
            <v>380</v>
          </cell>
          <cell r="NU1">
            <v>381</v>
          </cell>
          <cell r="NV1">
            <v>382</v>
          </cell>
          <cell r="NW1">
            <v>383</v>
          </cell>
          <cell r="NX1">
            <v>384</v>
          </cell>
          <cell r="NY1">
            <v>385</v>
          </cell>
          <cell r="NZ1">
            <v>386</v>
          </cell>
          <cell r="OA1">
            <v>387</v>
          </cell>
          <cell r="OB1">
            <v>388</v>
          </cell>
          <cell r="OC1">
            <v>389</v>
          </cell>
          <cell r="OD1">
            <v>390</v>
          </cell>
          <cell r="OE1">
            <v>391</v>
          </cell>
          <cell r="OF1">
            <v>392</v>
          </cell>
          <cell r="OG1">
            <v>393</v>
          </cell>
          <cell r="OH1">
            <v>394</v>
          </cell>
          <cell r="OI1">
            <v>395</v>
          </cell>
          <cell r="OJ1">
            <v>396</v>
          </cell>
          <cell r="OK1">
            <v>397</v>
          </cell>
          <cell r="OL1">
            <v>398</v>
          </cell>
          <cell r="OM1">
            <v>399</v>
          </cell>
          <cell r="ON1">
            <v>400</v>
          </cell>
          <cell r="OO1">
            <v>401</v>
          </cell>
          <cell r="OP1">
            <v>402</v>
          </cell>
          <cell r="OQ1">
            <v>403</v>
          </cell>
          <cell r="OR1">
            <v>404</v>
          </cell>
          <cell r="OS1">
            <v>405</v>
          </cell>
          <cell r="OT1">
            <v>406</v>
          </cell>
          <cell r="OU1">
            <v>407</v>
          </cell>
          <cell r="OV1">
            <v>408</v>
          </cell>
          <cell r="OW1">
            <v>409</v>
          </cell>
          <cell r="OX1">
            <v>410</v>
          </cell>
          <cell r="OY1">
            <v>411</v>
          </cell>
          <cell r="OZ1">
            <v>412</v>
          </cell>
          <cell r="PA1">
            <v>413</v>
          </cell>
          <cell r="PB1">
            <v>414</v>
          </cell>
          <cell r="PC1">
            <v>415</v>
          </cell>
          <cell r="PD1">
            <v>416</v>
          </cell>
          <cell r="PE1">
            <v>417</v>
          </cell>
          <cell r="PF1">
            <v>418</v>
          </cell>
          <cell r="PG1">
            <v>419</v>
          </cell>
          <cell r="PH1">
            <v>420</v>
          </cell>
          <cell r="PI1">
            <v>421</v>
          </cell>
          <cell r="PJ1">
            <v>422</v>
          </cell>
          <cell r="PK1">
            <v>423</v>
          </cell>
          <cell r="PL1">
            <v>424</v>
          </cell>
          <cell r="PM1">
            <v>425</v>
          </cell>
          <cell r="PN1">
            <v>426</v>
          </cell>
          <cell r="PO1">
            <v>427</v>
          </cell>
          <cell r="PP1">
            <v>428</v>
          </cell>
          <cell r="PQ1">
            <v>429</v>
          </cell>
          <cell r="PR1">
            <v>430</v>
          </cell>
          <cell r="PS1">
            <v>431</v>
          </cell>
          <cell r="PT1">
            <v>432</v>
          </cell>
          <cell r="PU1">
            <v>433</v>
          </cell>
          <cell r="PV1">
            <v>434</v>
          </cell>
          <cell r="PW1">
            <v>435</v>
          </cell>
          <cell r="PX1">
            <v>436</v>
          </cell>
          <cell r="PY1">
            <v>437</v>
          </cell>
          <cell r="PZ1">
            <v>438</v>
          </cell>
          <cell r="QA1">
            <v>439</v>
          </cell>
          <cell r="QB1">
            <v>440</v>
          </cell>
          <cell r="QC1">
            <v>441</v>
          </cell>
          <cell r="QD1">
            <v>442</v>
          </cell>
          <cell r="QE1">
            <v>443</v>
          </cell>
          <cell r="QF1">
            <v>444</v>
          </cell>
          <cell r="QG1">
            <v>445</v>
          </cell>
          <cell r="QH1">
            <v>446</v>
          </cell>
          <cell r="QI1">
            <v>447</v>
          </cell>
          <cell r="QJ1">
            <v>448</v>
          </cell>
          <cell r="QK1">
            <v>449</v>
          </cell>
          <cell r="QL1">
            <v>450</v>
          </cell>
          <cell r="QM1">
            <v>451</v>
          </cell>
          <cell r="QN1">
            <v>452</v>
          </cell>
          <cell r="QO1">
            <v>453</v>
          </cell>
          <cell r="QP1">
            <v>454</v>
          </cell>
          <cell r="QQ1">
            <v>455</v>
          </cell>
          <cell r="QR1">
            <v>456</v>
          </cell>
          <cell r="QS1">
            <v>457</v>
          </cell>
          <cell r="QT1">
            <v>458</v>
          </cell>
          <cell r="QU1">
            <v>459</v>
          </cell>
          <cell r="QV1">
            <v>460</v>
          </cell>
          <cell r="QW1">
            <v>461</v>
          </cell>
          <cell r="QX1">
            <v>462</v>
          </cell>
          <cell r="QY1">
            <v>463</v>
          </cell>
          <cell r="QZ1">
            <v>464</v>
          </cell>
          <cell r="RA1">
            <v>465</v>
          </cell>
          <cell r="RB1">
            <v>466</v>
          </cell>
          <cell r="RC1">
            <v>467</v>
          </cell>
          <cell r="RD1">
            <v>468</v>
          </cell>
          <cell r="RE1">
            <v>469</v>
          </cell>
          <cell r="RF1">
            <v>470</v>
          </cell>
          <cell r="RG1">
            <v>471</v>
          </cell>
          <cell r="RH1">
            <v>472</v>
          </cell>
          <cell r="RI1">
            <v>473</v>
          </cell>
          <cell r="RJ1">
            <v>474</v>
          </cell>
          <cell r="RK1">
            <v>475</v>
          </cell>
          <cell r="RL1">
            <v>476</v>
          </cell>
          <cell r="RM1">
            <v>477</v>
          </cell>
          <cell r="RN1">
            <v>478</v>
          </cell>
          <cell r="RO1">
            <v>479</v>
          </cell>
          <cell r="RP1">
            <v>480</v>
          </cell>
          <cell r="RQ1">
            <v>481</v>
          </cell>
          <cell r="RR1">
            <v>482</v>
          </cell>
          <cell r="RS1">
            <v>483</v>
          </cell>
          <cell r="RT1">
            <v>484</v>
          </cell>
          <cell r="RU1">
            <v>485</v>
          </cell>
          <cell r="RV1">
            <v>486</v>
          </cell>
          <cell r="RW1">
            <v>487</v>
          </cell>
          <cell r="RX1">
            <v>488</v>
          </cell>
          <cell r="RY1">
            <v>489</v>
          </cell>
          <cell r="RZ1">
            <v>490</v>
          </cell>
          <cell r="SA1">
            <v>491</v>
          </cell>
          <cell r="SB1">
            <v>492</v>
          </cell>
          <cell r="SC1">
            <v>493</v>
          </cell>
          <cell r="SD1">
            <v>494</v>
          </cell>
          <cell r="SE1">
            <v>495</v>
          </cell>
          <cell r="SF1">
            <v>496</v>
          </cell>
          <cell r="SG1">
            <v>497</v>
          </cell>
          <cell r="SH1">
            <v>498</v>
          </cell>
          <cell r="SI1">
            <v>499</v>
          </cell>
          <cell r="SJ1">
            <v>500</v>
          </cell>
        </row>
        <row r="2">
          <cell r="A2" t="str">
            <v>Questions /</v>
          </cell>
          <cell r="C2" t="str">
            <v>Topic</v>
          </cell>
          <cell r="D2" t="str">
            <v>MAX</v>
          </cell>
          <cell r="SJ2" t="str">
            <v xml:space="preserve">Example Student </v>
          </cell>
        </row>
        <row r="3">
          <cell r="A3">
            <v>1</v>
          </cell>
          <cell r="C3" t="str">
            <v>Positive powers and roots</v>
          </cell>
          <cell r="D3">
            <v>1</v>
          </cell>
          <cell r="SJ3">
            <v>1</v>
          </cell>
        </row>
        <row r="4">
          <cell r="A4">
            <v>2</v>
          </cell>
          <cell r="C4" t="str">
            <v>Rounding numbers</v>
          </cell>
          <cell r="D4">
            <v>1</v>
          </cell>
          <cell r="SJ4">
            <v>2</v>
          </cell>
        </row>
        <row r="5">
          <cell r="A5" t="str">
            <v>3</v>
          </cell>
          <cell r="B5" t="str">
            <v>a</v>
          </cell>
          <cell r="C5" t="str">
            <v>Simplifying ie. A x B = AB</v>
          </cell>
          <cell r="D5">
            <v>1</v>
          </cell>
          <cell r="SJ5">
            <v>3</v>
          </cell>
        </row>
        <row r="6">
          <cell r="A6" t="str">
            <v>3</v>
          </cell>
          <cell r="B6" t="str">
            <v>b</v>
          </cell>
          <cell r="C6" t="str">
            <v>Solving linear equations</v>
          </cell>
          <cell r="D6">
            <v>1</v>
          </cell>
          <cell r="SJ6">
            <v>4</v>
          </cell>
        </row>
        <row r="7">
          <cell r="A7">
            <v>4</v>
          </cell>
          <cell r="C7" t="str">
            <v>Fractions and %</v>
          </cell>
          <cell r="D7">
            <v>1</v>
          </cell>
          <cell r="SJ7">
            <v>5</v>
          </cell>
        </row>
        <row r="8">
          <cell r="A8">
            <v>5</v>
          </cell>
          <cell r="C8" t="str">
            <v>Percentage of an amount</v>
          </cell>
          <cell r="D8">
            <v>2</v>
          </cell>
          <cell r="SJ8">
            <v>6</v>
          </cell>
        </row>
        <row r="9">
          <cell r="A9">
            <v>6</v>
          </cell>
          <cell r="B9" t="str">
            <v>i</v>
          </cell>
          <cell r="C9" t="str">
            <v>Use probability scale</v>
          </cell>
          <cell r="D9">
            <v>1</v>
          </cell>
          <cell r="SJ9">
            <v>7</v>
          </cell>
        </row>
        <row r="10">
          <cell r="A10">
            <v>6</v>
          </cell>
          <cell r="B10" t="str">
            <v>ii</v>
          </cell>
          <cell r="C10" t="str">
            <v>Use probability scale</v>
          </cell>
          <cell r="D10">
            <v>1</v>
          </cell>
          <cell r="SJ10">
            <v>8</v>
          </cell>
        </row>
        <row r="11">
          <cell r="A11">
            <v>7</v>
          </cell>
          <cell r="C11" t="str">
            <v>Problem solving with money</v>
          </cell>
          <cell r="D11">
            <v>3</v>
          </cell>
          <cell r="SJ11">
            <v>9</v>
          </cell>
        </row>
        <row r="12">
          <cell r="A12" t="str">
            <v>8</v>
          </cell>
          <cell r="B12" t="str">
            <v>a</v>
          </cell>
          <cell r="C12" t="str">
            <v>Multiplication - fractions</v>
          </cell>
          <cell r="D12">
            <v>1</v>
          </cell>
          <cell r="SJ12">
            <v>10</v>
          </cell>
        </row>
        <row r="13">
          <cell r="A13" t="str">
            <v>8</v>
          </cell>
          <cell r="B13" t="str">
            <v>b</v>
          </cell>
          <cell r="C13" t="str">
            <v>Subtraction - fractions</v>
          </cell>
          <cell r="D13">
            <v>2</v>
          </cell>
          <cell r="SJ13">
            <v>11</v>
          </cell>
        </row>
        <row r="14">
          <cell r="A14">
            <v>9</v>
          </cell>
          <cell r="C14" t="str">
            <v>Mixed - four operations</v>
          </cell>
          <cell r="D14">
            <v>4</v>
          </cell>
          <cell r="SJ14">
            <v>12</v>
          </cell>
        </row>
        <row r="15">
          <cell r="A15">
            <v>10</v>
          </cell>
          <cell r="C15" t="str">
            <v>Using ratio</v>
          </cell>
          <cell r="D15">
            <v>2</v>
          </cell>
          <cell r="SJ15">
            <v>13</v>
          </cell>
        </row>
        <row r="16">
          <cell r="A16">
            <v>11</v>
          </cell>
          <cell r="B16" t="str">
            <v>a</v>
          </cell>
          <cell r="C16" t="str">
            <v>Sequences from pictures</v>
          </cell>
          <cell r="D16">
            <v>2</v>
          </cell>
          <cell r="SJ16">
            <v>14</v>
          </cell>
        </row>
        <row r="17">
          <cell r="A17">
            <v>11</v>
          </cell>
          <cell r="B17" t="str">
            <v>b</v>
          </cell>
          <cell r="D17">
            <v>2</v>
          </cell>
          <cell r="SJ17">
            <v>15</v>
          </cell>
        </row>
        <row r="18">
          <cell r="A18">
            <v>11</v>
          </cell>
          <cell r="B18" t="str">
            <v>c</v>
          </cell>
          <cell r="C18" t="str">
            <v>Reasoning with sequences</v>
          </cell>
          <cell r="D18">
            <v>2</v>
          </cell>
          <cell r="SJ18">
            <v>16</v>
          </cell>
        </row>
        <row r="19">
          <cell r="A19">
            <v>12</v>
          </cell>
          <cell r="C19" t="str">
            <v>Calculate probabilities</v>
          </cell>
          <cell r="D19">
            <v>2</v>
          </cell>
          <cell r="SJ19">
            <v>17</v>
          </cell>
        </row>
        <row r="20">
          <cell r="A20" t="str">
            <v>13</v>
          </cell>
          <cell r="B20" t="str">
            <v>a</v>
          </cell>
          <cell r="C20" t="str">
            <v>Measure lines</v>
          </cell>
          <cell r="D20">
            <v>1</v>
          </cell>
          <cell r="SJ20">
            <v>18</v>
          </cell>
        </row>
        <row r="21">
          <cell r="A21" t="str">
            <v>13</v>
          </cell>
          <cell r="B21" t="str">
            <v>b</v>
          </cell>
          <cell r="C21" t="str">
            <v>Scale drawings</v>
          </cell>
          <cell r="D21">
            <v>2</v>
          </cell>
          <cell r="SJ21">
            <v>19</v>
          </cell>
        </row>
        <row r="22">
          <cell r="A22" t="str">
            <v>14</v>
          </cell>
          <cell r="B22" t="str">
            <v>a</v>
          </cell>
          <cell r="C22" t="str">
            <v>Construct pie charts</v>
          </cell>
          <cell r="D22">
            <v>3</v>
          </cell>
          <cell r="SJ22">
            <v>20</v>
          </cell>
        </row>
        <row r="23">
          <cell r="A23" t="str">
            <v>14</v>
          </cell>
          <cell r="B23" t="str">
            <v>b</v>
          </cell>
          <cell r="C23" t="str">
            <v>Interpret pie charts</v>
          </cell>
          <cell r="D23">
            <v>1</v>
          </cell>
          <cell r="SJ23">
            <v>21</v>
          </cell>
        </row>
        <row r="24">
          <cell r="A24">
            <v>15</v>
          </cell>
          <cell r="C24" t="str">
            <v>Form an equation - area</v>
          </cell>
          <cell r="D24">
            <v>4</v>
          </cell>
          <cell r="SJ24">
            <v>22</v>
          </cell>
        </row>
        <row r="25">
          <cell r="A25">
            <v>16</v>
          </cell>
          <cell r="C25" t="str">
            <v>Substitution</v>
          </cell>
          <cell r="D25">
            <v>2</v>
          </cell>
          <cell r="SJ25">
            <v>23</v>
          </cell>
        </row>
        <row r="26">
          <cell r="A26">
            <v>17</v>
          </cell>
          <cell r="C26" t="str">
            <v xml:space="preserve">Proportional reasoning </v>
          </cell>
          <cell r="D26">
            <v>4</v>
          </cell>
          <cell r="SJ26">
            <v>24</v>
          </cell>
        </row>
        <row r="27">
          <cell r="A27" t="str">
            <v>18</v>
          </cell>
          <cell r="B27" t="str">
            <v>a</v>
          </cell>
          <cell r="C27" t="str">
            <v>Area of circle in context</v>
          </cell>
          <cell r="D27">
            <v>4</v>
          </cell>
          <cell r="SJ27">
            <v>25</v>
          </cell>
        </row>
        <row r="28">
          <cell r="A28" t="str">
            <v>18</v>
          </cell>
          <cell r="B28" t="str">
            <v>b</v>
          </cell>
          <cell r="C28" t="str">
            <v>Under/over-estimate</v>
          </cell>
          <cell r="D28">
            <v>1</v>
          </cell>
          <cell r="SJ28">
            <v>26</v>
          </cell>
        </row>
        <row r="29">
          <cell r="A29" t="str">
            <v>19</v>
          </cell>
          <cell r="B29" t="str">
            <v>a</v>
          </cell>
          <cell r="C29" t="str">
            <v>Solving linear equations</v>
          </cell>
          <cell r="D29">
            <v>2</v>
          </cell>
          <cell r="SJ29">
            <v>27</v>
          </cell>
        </row>
        <row r="30">
          <cell r="A30" t="str">
            <v>19</v>
          </cell>
          <cell r="B30" t="str">
            <v>b</v>
          </cell>
          <cell r="C30" t="str">
            <v xml:space="preserve">List inequalities </v>
          </cell>
          <cell r="D30">
            <v>2</v>
          </cell>
          <cell r="SJ30">
            <v>28</v>
          </cell>
        </row>
        <row r="31">
          <cell r="A31">
            <v>20</v>
          </cell>
          <cell r="C31" t="str">
            <v>% change</v>
          </cell>
          <cell r="D31">
            <v>2</v>
          </cell>
          <cell r="SJ31">
            <v>29</v>
          </cell>
        </row>
        <row r="32">
          <cell r="A32" t="str">
            <v>21</v>
          </cell>
          <cell r="B32" t="str">
            <v>a</v>
          </cell>
          <cell r="C32" t="str">
            <v>Identify outliers</v>
          </cell>
          <cell r="D32">
            <v>1</v>
          </cell>
          <cell r="SJ32">
            <v>30</v>
          </cell>
        </row>
        <row r="33">
          <cell r="A33" t="str">
            <v>21</v>
          </cell>
          <cell r="B33" t="str">
            <v>b</v>
          </cell>
          <cell r="C33" t="str">
            <v xml:space="preserve">Scatter graphs </v>
          </cell>
          <cell r="D33">
            <v>1</v>
          </cell>
          <cell r="SJ33">
            <v>31</v>
          </cell>
        </row>
        <row r="34">
          <cell r="A34" t="str">
            <v>21</v>
          </cell>
          <cell r="B34" t="str">
            <v>c</v>
          </cell>
          <cell r="D34">
            <v>2</v>
          </cell>
          <cell r="SJ34">
            <v>32</v>
          </cell>
        </row>
        <row r="35">
          <cell r="A35" t="str">
            <v>21</v>
          </cell>
          <cell r="B35" t="str">
            <v>d</v>
          </cell>
          <cell r="D35">
            <v>1</v>
          </cell>
          <cell r="SJ35">
            <v>33</v>
          </cell>
        </row>
        <row r="36">
          <cell r="A36">
            <v>22</v>
          </cell>
          <cell r="C36" t="str">
            <v>Prime factorisation</v>
          </cell>
          <cell r="D36">
            <v>2</v>
          </cell>
          <cell r="SJ36">
            <v>34</v>
          </cell>
        </row>
        <row r="37">
          <cell r="A37">
            <v>23</v>
          </cell>
          <cell r="C37" t="str">
            <v>Multiplication - decimals</v>
          </cell>
          <cell r="D37">
            <v>3</v>
          </cell>
          <cell r="SJ37">
            <v>35</v>
          </cell>
        </row>
        <row r="38">
          <cell r="A38">
            <v>24</v>
          </cell>
          <cell r="C38" t="str">
            <v>Form and solving equations</v>
          </cell>
          <cell r="D38">
            <v>3</v>
          </cell>
          <cell r="SJ38">
            <v>36</v>
          </cell>
        </row>
        <row r="39">
          <cell r="A39">
            <v>25</v>
          </cell>
          <cell r="C39" t="str">
            <v>Pythagoras' Theorem</v>
          </cell>
          <cell r="D39">
            <v>5</v>
          </cell>
          <cell r="SJ39">
            <v>37</v>
          </cell>
        </row>
        <row r="40">
          <cell r="A40">
            <v>26</v>
          </cell>
          <cell r="C40" t="str">
            <v xml:space="preserve">Use y = mx + c </v>
          </cell>
          <cell r="D40">
            <v>2</v>
          </cell>
          <cell r="SJ40">
            <v>38</v>
          </cell>
        </row>
        <row r="41">
          <cell r="A41" t="str">
            <v>27</v>
          </cell>
          <cell r="B41" t="str">
            <v>a</v>
          </cell>
          <cell r="C41" t="str">
            <v>Vectors</v>
          </cell>
          <cell r="D41">
            <v>1</v>
          </cell>
          <cell r="SJ41">
            <v>39</v>
          </cell>
        </row>
        <row r="42">
          <cell r="A42" t="str">
            <v>27</v>
          </cell>
          <cell r="B42" t="str">
            <v>b</v>
          </cell>
          <cell r="D42">
            <v>1</v>
          </cell>
          <cell r="SJ42">
            <v>40</v>
          </cell>
        </row>
        <row r="43">
          <cell r="A43" t="str">
            <v>27</v>
          </cell>
          <cell r="B43" t="str">
            <v>c</v>
          </cell>
          <cell r="D43">
            <v>1</v>
          </cell>
          <cell r="SJ43">
            <v>41</v>
          </cell>
        </row>
        <row r="44">
          <cell r="A44" t="str">
            <v>Total Marks</v>
          </cell>
          <cell r="D44">
            <v>80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>
            <v>0</v>
          </cell>
          <cell r="IL44">
            <v>0</v>
          </cell>
          <cell r="IM44">
            <v>0</v>
          </cell>
          <cell r="IN44">
            <v>0</v>
          </cell>
          <cell r="IO44">
            <v>0</v>
          </cell>
          <cell r="IP44">
            <v>0</v>
          </cell>
          <cell r="IQ44">
            <v>0</v>
          </cell>
          <cell r="IR44">
            <v>0</v>
          </cell>
          <cell r="IS44">
            <v>0</v>
          </cell>
          <cell r="IT44">
            <v>0</v>
          </cell>
          <cell r="IU44">
            <v>0</v>
          </cell>
          <cell r="IV44">
            <v>0</v>
          </cell>
          <cell r="IW44">
            <v>0</v>
          </cell>
          <cell r="IX44">
            <v>0</v>
          </cell>
          <cell r="IY44">
            <v>0</v>
          </cell>
          <cell r="IZ44">
            <v>0</v>
          </cell>
          <cell r="JA44">
            <v>0</v>
          </cell>
          <cell r="JB44">
            <v>0</v>
          </cell>
          <cell r="JC44">
            <v>0</v>
          </cell>
          <cell r="JD44">
            <v>0</v>
          </cell>
          <cell r="JE44">
            <v>0</v>
          </cell>
          <cell r="JF44">
            <v>0</v>
          </cell>
          <cell r="JG44">
            <v>0</v>
          </cell>
          <cell r="JH44">
            <v>0</v>
          </cell>
          <cell r="JI44">
            <v>0</v>
          </cell>
          <cell r="JJ44">
            <v>0</v>
          </cell>
          <cell r="JK44">
            <v>0</v>
          </cell>
          <cell r="JL44">
            <v>0</v>
          </cell>
          <cell r="JM44">
            <v>0</v>
          </cell>
          <cell r="JN44">
            <v>0</v>
          </cell>
          <cell r="JO44">
            <v>0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0</v>
          </cell>
          <cell r="JX44">
            <v>0</v>
          </cell>
          <cell r="JY44">
            <v>0</v>
          </cell>
          <cell r="JZ44">
            <v>0</v>
          </cell>
          <cell r="KA44">
            <v>0</v>
          </cell>
          <cell r="KB44">
            <v>0</v>
          </cell>
          <cell r="KC44">
            <v>0</v>
          </cell>
          <cell r="KD44">
            <v>0</v>
          </cell>
          <cell r="KE44">
            <v>0</v>
          </cell>
          <cell r="KF44">
            <v>0</v>
          </cell>
          <cell r="KG44">
            <v>0</v>
          </cell>
          <cell r="KH44">
            <v>0</v>
          </cell>
          <cell r="KI44">
            <v>0</v>
          </cell>
          <cell r="KJ44">
            <v>0</v>
          </cell>
          <cell r="KK44">
            <v>0</v>
          </cell>
          <cell r="KL44">
            <v>0</v>
          </cell>
          <cell r="KM44">
            <v>0</v>
          </cell>
          <cell r="KN44">
            <v>0</v>
          </cell>
          <cell r="KO44">
            <v>0</v>
          </cell>
          <cell r="KP44">
            <v>0</v>
          </cell>
          <cell r="KQ44">
            <v>0</v>
          </cell>
          <cell r="KR44">
            <v>0</v>
          </cell>
          <cell r="KS44">
            <v>0</v>
          </cell>
          <cell r="KT44">
            <v>0</v>
          </cell>
          <cell r="KU44">
            <v>0</v>
          </cell>
          <cell r="KV44">
            <v>0</v>
          </cell>
          <cell r="KW44">
            <v>0</v>
          </cell>
          <cell r="KX44">
            <v>0</v>
          </cell>
          <cell r="KY44">
            <v>0</v>
          </cell>
          <cell r="KZ44">
            <v>0</v>
          </cell>
          <cell r="LA44">
            <v>0</v>
          </cell>
          <cell r="LB44">
            <v>0</v>
          </cell>
          <cell r="LC44">
            <v>0</v>
          </cell>
          <cell r="LD44">
            <v>0</v>
          </cell>
          <cell r="LE44">
            <v>0</v>
          </cell>
          <cell r="LF44">
            <v>0</v>
          </cell>
          <cell r="LG44">
            <v>0</v>
          </cell>
          <cell r="LH44">
            <v>0</v>
          </cell>
          <cell r="LI44">
            <v>0</v>
          </cell>
          <cell r="LJ44">
            <v>0</v>
          </cell>
          <cell r="LK44">
            <v>0</v>
          </cell>
          <cell r="LL44">
            <v>0</v>
          </cell>
          <cell r="LM44">
            <v>0</v>
          </cell>
          <cell r="LN44">
            <v>0</v>
          </cell>
          <cell r="LO44">
            <v>0</v>
          </cell>
          <cell r="LP44">
            <v>0</v>
          </cell>
          <cell r="LQ44">
            <v>0</v>
          </cell>
          <cell r="LR44">
            <v>0</v>
          </cell>
          <cell r="LS44">
            <v>0</v>
          </cell>
          <cell r="LT44">
            <v>0</v>
          </cell>
          <cell r="LU44">
            <v>0</v>
          </cell>
          <cell r="LV44">
            <v>0</v>
          </cell>
          <cell r="LW44">
            <v>0</v>
          </cell>
          <cell r="LX44">
            <v>0</v>
          </cell>
          <cell r="LY44">
            <v>0</v>
          </cell>
          <cell r="LZ44">
            <v>0</v>
          </cell>
          <cell r="MA44">
            <v>0</v>
          </cell>
          <cell r="MB44">
            <v>0</v>
          </cell>
          <cell r="MC44">
            <v>0</v>
          </cell>
          <cell r="MD44">
            <v>0</v>
          </cell>
          <cell r="ME44">
            <v>0</v>
          </cell>
          <cell r="MF44">
            <v>0</v>
          </cell>
          <cell r="MG44">
            <v>0</v>
          </cell>
          <cell r="MH44">
            <v>0</v>
          </cell>
          <cell r="MI44">
            <v>0</v>
          </cell>
          <cell r="MJ44">
            <v>0</v>
          </cell>
          <cell r="MK44">
            <v>0</v>
          </cell>
          <cell r="ML44">
            <v>0</v>
          </cell>
          <cell r="MM44">
            <v>0</v>
          </cell>
          <cell r="MN44">
            <v>0</v>
          </cell>
          <cell r="MO44">
            <v>0</v>
          </cell>
          <cell r="MP44">
            <v>0</v>
          </cell>
          <cell r="MQ44">
            <v>0</v>
          </cell>
          <cell r="MR44">
            <v>0</v>
          </cell>
          <cell r="MS44">
            <v>0</v>
          </cell>
          <cell r="MT44">
            <v>0</v>
          </cell>
          <cell r="MU44">
            <v>0</v>
          </cell>
          <cell r="MV44">
            <v>0</v>
          </cell>
          <cell r="MW44">
            <v>0</v>
          </cell>
          <cell r="MX44">
            <v>0</v>
          </cell>
          <cell r="MY44">
            <v>0</v>
          </cell>
          <cell r="MZ44">
            <v>0</v>
          </cell>
          <cell r="NA44">
            <v>0</v>
          </cell>
          <cell r="NB44">
            <v>0</v>
          </cell>
          <cell r="NC44">
            <v>0</v>
          </cell>
          <cell r="ND44">
            <v>0</v>
          </cell>
          <cell r="NE44">
            <v>0</v>
          </cell>
          <cell r="NF44">
            <v>0</v>
          </cell>
          <cell r="NG44">
            <v>0</v>
          </cell>
          <cell r="NH44">
            <v>0</v>
          </cell>
          <cell r="NI44">
            <v>0</v>
          </cell>
          <cell r="NJ44">
            <v>0</v>
          </cell>
          <cell r="NK44">
            <v>0</v>
          </cell>
          <cell r="NL44">
            <v>0</v>
          </cell>
          <cell r="NM44">
            <v>0</v>
          </cell>
          <cell r="NN44">
            <v>0</v>
          </cell>
          <cell r="NO44">
            <v>0</v>
          </cell>
          <cell r="NP44">
            <v>0</v>
          </cell>
          <cell r="NQ44">
            <v>0</v>
          </cell>
          <cell r="NR44">
            <v>0</v>
          </cell>
          <cell r="NS44">
            <v>0</v>
          </cell>
          <cell r="NT44">
            <v>0</v>
          </cell>
          <cell r="NU44">
            <v>0</v>
          </cell>
          <cell r="NV44">
            <v>0</v>
          </cell>
          <cell r="NW44">
            <v>0</v>
          </cell>
          <cell r="NX44">
            <v>0</v>
          </cell>
          <cell r="NY44">
            <v>0</v>
          </cell>
          <cell r="NZ44">
            <v>0</v>
          </cell>
          <cell r="OA44">
            <v>0</v>
          </cell>
          <cell r="OB44">
            <v>0</v>
          </cell>
          <cell r="OC44">
            <v>0</v>
          </cell>
          <cell r="OD44">
            <v>0</v>
          </cell>
          <cell r="OE44">
            <v>0</v>
          </cell>
          <cell r="OF44">
            <v>0</v>
          </cell>
          <cell r="OG44">
            <v>0</v>
          </cell>
          <cell r="OH44">
            <v>0</v>
          </cell>
          <cell r="OI44">
            <v>0</v>
          </cell>
          <cell r="OJ44">
            <v>0</v>
          </cell>
          <cell r="OK44">
            <v>0</v>
          </cell>
          <cell r="OL44">
            <v>0</v>
          </cell>
          <cell r="OM44">
            <v>0</v>
          </cell>
          <cell r="ON44">
            <v>0</v>
          </cell>
          <cell r="OO44">
            <v>0</v>
          </cell>
          <cell r="OP44">
            <v>0</v>
          </cell>
          <cell r="OQ44">
            <v>0</v>
          </cell>
          <cell r="OR44">
            <v>0</v>
          </cell>
          <cell r="OS44">
            <v>0</v>
          </cell>
          <cell r="OT44">
            <v>0</v>
          </cell>
          <cell r="OU44">
            <v>0</v>
          </cell>
          <cell r="OV44">
            <v>0</v>
          </cell>
          <cell r="OW44">
            <v>0</v>
          </cell>
          <cell r="OX44">
            <v>0</v>
          </cell>
          <cell r="OY44">
            <v>0</v>
          </cell>
          <cell r="OZ44">
            <v>0</v>
          </cell>
          <cell r="PA44">
            <v>0</v>
          </cell>
          <cell r="PB44">
            <v>0</v>
          </cell>
          <cell r="PC44">
            <v>0</v>
          </cell>
          <cell r="PD44">
            <v>0</v>
          </cell>
          <cell r="PE44">
            <v>0</v>
          </cell>
          <cell r="PF44">
            <v>0</v>
          </cell>
          <cell r="PG44">
            <v>0</v>
          </cell>
          <cell r="PH44">
            <v>0</v>
          </cell>
          <cell r="PI44">
            <v>0</v>
          </cell>
          <cell r="PJ44">
            <v>0</v>
          </cell>
          <cell r="PK44">
            <v>0</v>
          </cell>
          <cell r="PL44">
            <v>0</v>
          </cell>
          <cell r="PM44">
            <v>0</v>
          </cell>
          <cell r="PN44">
            <v>0</v>
          </cell>
          <cell r="PO44">
            <v>0</v>
          </cell>
          <cell r="PP44">
            <v>0</v>
          </cell>
          <cell r="PQ44">
            <v>0</v>
          </cell>
          <cell r="PR44">
            <v>0</v>
          </cell>
          <cell r="PS44">
            <v>0</v>
          </cell>
          <cell r="PT44">
            <v>0</v>
          </cell>
          <cell r="PU44">
            <v>0</v>
          </cell>
          <cell r="PV44">
            <v>0</v>
          </cell>
          <cell r="PW44">
            <v>0</v>
          </cell>
          <cell r="PX44">
            <v>0</v>
          </cell>
          <cell r="PY44">
            <v>0</v>
          </cell>
          <cell r="PZ44">
            <v>0</v>
          </cell>
          <cell r="QA44">
            <v>0</v>
          </cell>
          <cell r="QB44">
            <v>0</v>
          </cell>
          <cell r="QC44">
            <v>0</v>
          </cell>
          <cell r="QD44">
            <v>0</v>
          </cell>
          <cell r="QE44">
            <v>0</v>
          </cell>
          <cell r="QF44">
            <v>0</v>
          </cell>
          <cell r="QG44">
            <v>0</v>
          </cell>
          <cell r="QH44">
            <v>0</v>
          </cell>
          <cell r="QI44">
            <v>0</v>
          </cell>
          <cell r="QJ44">
            <v>0</v>
          </cell>
          <cell r="QK44">
            <v>0</v>
          </cell>
          <cell r="QL44">
            <v>0</v>
          </cell>
          <cell r="QM44">
            <v>0</v>
          </cell>
          <cell r="QN44">
            <v>0</v>
          </cell>
          <cell r="QO44">
            <v>0</v>
          </cell>
          <cell r="QP44">
            <v>0</v>
          </cell>
          <cell r="QQ44">
            <v>0</v>
          </cell>
          <cell r="QR44">
            <v>0</v>
          </cell>
          <cell r="QS44">
            <v>0</v>
          </cell>
          <cell r="QT44">
            <v>0</v>
          </cell>
          <cell r="QU44">
            <v>0</v>
          </cell>
          <cell r="QV44">
            <v>0</v>
          </cell>
          <cell r="QW44">
            <v>0</v>
          </cell>
          <cell r="QX44">
            <v>0</v>
          </cell>
          <cell r="QY44">
            <v>0</v>
          </cell>
          <cell r="QZ44">
            <v>0</v>
          </cell>
          <cell r="RA44">
            <v>0</v>
          </cell>
          <cell r="RB44">
            <v>0</v>
          </cell>
          <cell r="RC44">
            <v>0</v>
          </cell>
          <cell r="RD44">
            <v>0</v>
          </cell>
          <cell r="RE44">
            <v>0</v>
          </cell>
          <cell r="RF44">
            <v>0</v>
          </cell>
          <cell r="RG44">
            <v>0</v>
          </cell>
          <cell r="RH44">
            <v>0</v>
          </cell>
          <cell r="RI44">
            <v>0</v>
          </cell>
          <cell r="RJ44">
            <v>0</v>
          </cell>
          <cell r="RK44">
            <v>0</v>
          </cell>
          <cell r="RL44">
            <v>0</v>
          </cell>
          <cell r="RM44">
            <v>0</v>
          </cell>
          <cell r="RN44">
            <v>0</v>
          </cell>
          <cell r="RO44">
            <v>0</v>
          </cell>
          <cell r="RP44">
            <v>0</v>
          </cell>
          <cell r="RQ44">
            <v>0</v>
          </cell>
          <cell r="RR44">
            <v>0</v>
          </cell>
          <cell r="RS44">
            <v>0</v>
          </cell>
          <cell r="RT44">
            <v>0</v>
          </cell>
          <cell r="RU44">
            <v>0</v>
          </cell>
          <cell r="RV44">
            <v>0</v>
          </cell>
          <cell r="RW44">
            <v>0</v>
          </cell>
          <cell r="RX44">
            <v>0</v>
          </cell>
          <cell r="RY44">
            <v>0</v>
          </cell>
          <cell r="RZ44">
            <v>0</v>
          </cell>
          <cell r="SA44">
            <v>0</v>
          </cell>
          <cell r="SB44">
            <v>0</v>
          </cell>
          <cell r="SC44">
            <v>0</v>
          </cell>
          <cell r="SD44">
            <v>0</v>
          </cell>
          <cell r="SE44">
            <v>0</v>
          </cell>
          <cell r="SF44">
            <v>0</v>
          </cell>
          <cell r="SG44">
            <v>0</v>
          </cell>
          <cell r="SH44">
            <v>0</v>
          </cell>
          <cell r="SI44">
            <v>0</v>
          </cell>
          <cell r="SJ44">
            <v>861</v>
          </cell>
        </row>
      </sheetData>
      <sheetData sheetId="2">
        <row r="1">
          <cell r="A1" t="str">
            <v>PAPER 2</v>
          </cell>
          <cell r="C1" t="str">
            <v xml:space="preserve">Enter Manually or Copy (&amp; paste values from Results Plus) data into cell E2 </v>
          </cell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11</v>
          </cell>
          <cell r="P1">
            <v>12</v>
          </cell>
          <cell r="Q1">
            <v>13</v>
          </cell>
          <cell r="R1">
            <v>14</v>
          </cell>
          <cell r="S1">
            <v>15</v>
          </cell>
          <cell r="T1">
            <v>16</v>
          </cell>
          <cell r="U1">
            <v>17</v>
          </cell>
          <cell r="V1">
            <v>18</v>
          </cell>
          <cell r="W1">
            <v>19</v>
          </cell>
          <cell r="X1">
            <v>20</v>
          </cell>
          <cell r="Y1">
            <v>21</v>
          </cell>
          <cell r="Z1">
            <v>22</v>
          </cell>
          <cell r="AA1">
            <v>23</v>
          </cell>
          <cell r="AB1">
            <v>24</v>
          </cell>
          <cell r="AC1">
            <v>25</v>
          </cell>
          <cell r="AD1">
            <v>26</v>
          </cell>
          <cell r="AE1">
            <v>27</v>
          </cell>
          <cell r="AF1">
            <v>28</v>
          </cell>
          <cell r="AG1">
            <v>29</v>
          </cell>
          <cell r="AH1">
            <v>30</v>
          </cell>
          <cell r="AI1">
            <v>31</v>
          </cell>
          <cell r="AJ1">
            <v>32</v>
          </cell>
          <cell r="AK1">
            <v>33</v>
          </cell>
          <cell r="AL1">
            <v>34</v>
          </cell>
          <cell r="AM1">
            <v>35</v>
          </cell>
          <cell r="AN1">
            <v>36</v>
          </cell>
          <cell r="AO1">
            <v>37</v>
          </cell>
          <cell r="AP1">
            <v>38</v>
          </cell>
          <cell r="AQ1">
            <v>39</v>
          </cell>
          <cell r="AR1">
            <v>40</v>
          </cell>
          <cell r="AS1">
            <v>41</v>
          </cell>
          <cell r="AT1">
            <v>42</v>
          </cell>
          <cell r="AU1">
            <v>43</v>
          </cell>
          <cell r="AV1">
            <v>44</v>
          </cell>
          <cell r="AW1">
            <v>45</v>
          </cell>
          <cell r="AX1">
            <v>46</v>
          </cell>
          <cell r="AY1">
            <v>47</v>
          </cell>
          <cell r="AZ1">
            <v>48</v>
          </cell>
          <cell r="BA1">
            <v>49</v>
          </cell>
          <cell r="BB1">
            <v>50</v>
          </cell>
          <cell r="BC1">
            <v>51</v>
          </cell>
          <cell r="BD1">
            <v>52</v>
          </cell>
          <cell r="BE1">
            <v>53</v>
          </cell>
          <cell r="BF1">
            <v>54</v>
          </cell>
          <cell r="BG1">
            <v>55</v>
          </cell>
          <cell r="BH1">
            <v>56</v>
          </cell>
          <cell r="BI1">
            <v>57</v>
          </cell>
          <cell r="BJ1">
            <v>58</v>
          </cell>
          <cell r="BK1">
            <v>59</v>
          </cell>
          <cell r="BL1">
            <v>60</v>
          </cell>
          <cell r="BM1">
            <v>61</v>
          </cell>
          <cell r="BN1">
            <v>62</v>
          </cell>
          <cell r="BO1">
            <v>63</v>
          </cell>
          <cell r="BP1">
            <v>64</v>
          </cell>
          <cell r="BQ1">
            <v>65</v>
          </cell>
          <cell r="BR1">
            <v>66</v>
          </cell>
          <cell r="BS1">
            <v>67</v>
          </cell>
          <cell r="BT1">
            <v>68</v>
          </cell>
          <cell r="BU1">
            <v>69</v>
          </cell>
          <cell r="BV1">
            <v>70</v>
          </cell>
          <cell r="BW1">
            <v>71</v>
          </cell>
          <cell r="BX1">
            <v>72</v>
          </cell>
          <cell r="BY1">
            <v>73</v>
          </cell>
          <cell r="BZ1">
            <v>74</v>
          </cell>
          <cell r="CA1">
            <v>75</v>
          </cell>
          <cell r="CB1">
            <v>76</v>
          </cell>
          <cell r="CC1">
            <v>77</v>
          </cell>
          <cell r="CD1">
            <v>78</v>
          </cell>
          <cell r="CE1">
            <v>79</v>
          </cell>
          <cell r="CF1">
            <v>80</v>
          </cell>
          <cell r="CG1">
            <v>81</v>
          </cell>
          <cell r="CH1">
            <v>82</v>
          </cell>
          <cell r="CI1">
            <v>83</v>
          </cell>
          <cell r="CJ1">
            <v>84</v>
          </cell>
          <cell r="CK1">
            <v>85</v>
          </cell>
          <cell r="CL1">
            <v>86</v>
          </cell>
          <cell r="CM1">
            <v>87</v>
          </cell>
          <cell r="CN1">
            <v>88</v>
          </cell>
          <cell r="CO1">
            <v>89</v>
          </cell>
          <cell r="CP1">
            <v>90</v>
          </cell>
          <cell r="CQ1">
            <v>91</v>
          </cell>
          <cell r="CR1">
            <v>92</v>
          </cell>
          <cell r="CS1">
            <v>93</v>
          </cell>
          <cell r="CT1">
            <v>94</v>
          </cell>
          <cell r="CU1">
            <v>95</v>
          </cell>
          <cell r="CV1">
            <v>96</v>
          </cell>
          <cell r="CW1">
            <v>97</v>
          </cell>
          <cell r="CX1">
            <v>98</v>
          </cell>
          <cell r="CY1">
            <v>99</v>
          </cell>
          <cell r="CZ1">
            <v>100</v>
          </cell>
          <cell r="DA1">
            <v>101</v>
          </cell>
          <cell r="DB1">
            <v>102</v>
          </cell>
          <cell r="DC1">
            <v>103</v>
          </cell>
          <cell r="DD1">
            <v>104</v>
          </cell>
          <cell r="DE1">
            <v>105</v>
          </cell>
          <cell r="DF1">
            <v>106</v>
          </cell>
          <cell r="DG1">
            <v>107</v>
          </cell>
          <cell r="DH1">
            <v>108</v>
          </cell>
          <cell r="DI1">
            <v>109</v>
          </cell>
          <cell r="DJ1">
            <v>110</v>
          </cell>
          <cell r="DK1">
            <v>111</v>
          </cell>
          <cell r="DL1">
            <v>112</v>
          </cell>
          <cell r="DM1">
            <v>113</v>
          </cell>
          <cell r="DN1">
            <v>114</v>
          </cell>
          <cell r="DO1">
            <v>115</v>
          </cell>
          <cell r="DP1">
            <v>116</v>
          </cell>
          <cell r="DQ1">
            <v>117</v>
          </cell>
          <cell r="DR1">
            <v>118</v>
          </cell>
          <cell r="DS1">
            <v>119</v>
          </cell>
          <cell r="DT1">
            <v>120</v>
          </cell>
          <cell r="DU1">
            <v>121</v>
          </cell>
          <cell r="DV1">
            <v>122</v>
          </cell>
          <cell r="DW1">
            <v>123</v>
          </cell>
          <cell r="DX1">
            <v>124</v>
          </cell>
          <cell r="DY1">
            <v>125</v>
          </cell>
          <cell r="DZ1">
            <v>126</v>
          </cell>
          <cell r="EA1">
            <v>127</v>
          </cell>
          <cell r="EB1">
            <v>128</v>
          </cell>
          <cell r="EC1">
            <v>129</v>
          </cell>
          <cell r="ED1">
            <v>130</v>
          </cell>
          <cell r="EE1">
            <v>131</v>
          </cell>
          <cell r="EF1">
            <v>132</v>
          </cell>
          <cell r="EG1">
            <v>133</v>
          </cell>
          <cell r="EH1">
            <v>134</v>
          </cell>
          <cell r="EI1">
            <v>135</v>
          </cell>
          <cell r="EJ1">
            <v>136</v>
          </cell>
          <cell r="EK1">
            <v>137</v>
          </cell>
          <cell r="EL1">
            <v>138</v>
          </cell>
          <cell r="EM1">
            <v>139</v>
          </cell>
          <cell r="EN1">
            <v>140</v>
          </cell>
          <cell r="EO1">
            <v>141</v>
          </cell>
          <cell r="EP1">
            <v>142</v>
          </cell>
          <cell r="EQ1">
            <v>143</v>
          </cell>
          <cell r="ER1">
            <v>144</v>
          </cell>
          <cell r="ES1">
            <v>145</v>
          </cell>
          <cell r="ET1">
            <v>146</v>
          </cell>
          <cell r="EU1">
            <v>147</v>
          </cell>
          <cell r="EV1">
            <v>148</v>
          </cell>
          <cell r="EW1">
            <v>149</v>
          </cell>
          <cell r="EX1">
            <v>150</v>
          </cell>
          <cell r="EY1">
            <v>151</v>
          </cell>
          <cell r="EZ1">
            <v>152</v>
          </cell>
          <cell r="FA1">
            <v>153</v>
          </cell>
          <cell r="FB1">
            <v>154</v>
          </cell>
          <cell r="FC1">
            <v>155</v>
          </cell>
          <cell r="FD1">
            <v>156</v>
          </cell>
          <cell r="FE1">
            <v>157</v>
          </cell>
          <cell r="FF1">
            <v>158</v>
          </cell>
          <cell r="FG1">
            <v>159</v>
          </cell>
          <cell r="FH1">
            <v>160</v>
          </cell>
          <cell r="FI1">
            <v>161</v>
          </cell>
          <cell r="FJ1">
            <v>162</v>
          </cell>
          <cell r="FK1">
            <v>163</v>
          </cell>
          <cell r="FL1">
            <v>164</v>
          </cell>
          <cell r="FM1">
            <v>165</v>
          </cell>
          <cell r="FN1">
            <v>166</v>
          </cell>
          <cell r="FO1">
            <v>167</v>
          </cell>
          <cell r="FP1">
            <v>168</v>
          </cell>
          <cell r="FQ1">
            <v>169</v>
          </cell>
          <cell r="FR1">
            <v>170</v>
          </cell>
          <cell r="FS1">
            <v>171</v>
          </cell>
          <cell r="FT1">
            <v>172</v>
          </cell>
          <cell r="FU1">
            <v>173</v>
          </cell>
          <cell r="FV1">
            <v>174</v>
          </cell>
          <cell r="FW1">
            <v>175</v>
          </cell>
          <cell r="FX1">
            <v>176</v>
          </cell>
          <cell r="FY1">
            <v>177</v>
          </cell>
          <cell r="FZ1">
            <v>178</v>
          </cell>
          <cell r="GA1">
            <v>179</v>
          </cell>
          <cell r="GB1">
            <v>180</v>
          </cell>
          <cell r="GC1">
            <v>181</v>
          </cell>
          <cell r="GD1">
            <v>182</v>
          </cell>
          <cell r="GE1">
            <v>183</v>
          </cell>
          <cell r="GF1">
            <v>184</v>
          </cell>
          <cell r="GG1">
            <v>185</v>
          </cell>
          <cell r="GH1">
            <v>186</v>
          </cell>
          <cell r="GI1">
            <v>187</v>
          </cell>
          <cell r="GJ1">
            <v>188</v>
          </cell>
          <cell r="GK1">
            <v>189</v>
          </cell>
          <cell r="GL1">
            <v>190</v>
          </cell>
          <cell r="GM1">
            <v>191</v>
          </cell>
          <cell r="GN1">
            <v>192</v>
          </cell>
          <cell r="GO1">
            <v>193</v>
          </cell>
          <cell r="GP1">
            <v>194</v>
          </cell>
          <cell r="GQ1">
            <v>195</v>
          </cell>
          <cell r="GR1">
            <v>196</v>
          </cell>
          <cell r="GS1">
            <v>197</v>
          </cell>
          <cell r="GT1">
            <v>198</v>
          </cell>
          <cell r="GU1">
            <v>199</v>
          </cell>
          <cell r="GV1">
            <v>200</v>
          </cell>
          <cell r="GW1">
            <v>201</v>
          </cell>
          <cell r="GX1">
            <v>202</v>
          </cell>
          <cell r="GY1">
            <v>203</v>
          </cell>
          <cell r="GZ1">
            <v>204</v>
          </cell>
          <cell r="HA1">
            <v>205</v>
          </cell>
          <cell r="HB1">
            <v>206</v>
          </cell>
          <cell r="HC1">
            <v>207</v>
          </cell>
          <cell r="HD1">
            <v>208</v>
          </cell>
          <cell r="HE1">
            <v>209</v>
          </cell>
          <cell r="HF1">
            <v>210</v>
          </cell>
          <cell r="HG1">
            <v>211</v>
          </cell>
          <cell r="HH1">
            <v>212</v>
          </cell>
          <cell r="HI1">
            <v>213</v>
          </cell>
          <cell r="HJ1">
            <v>214</v>
          </cell>
          <cell r="HK1">
            <v>215</v>
          </cell>
          <cell r="HL1">
            <v>216</v>
          </cell>
          <cell r="HM1">
            <v>217</v>
          </cell>
          <cell r="HN1">
            <v>218</v>
          </cell>
          <cell r="HO1">
            <v>219</v>
          </cell>
          <cell r="HP1">
            <v>220</v>
          </cell>
          <cell r="HQ1">
            <v>221</v>
          </cell>
          <cell r="HR1">
            <v>222</v>
          </cell>
          <cell r="HS1">
            <v>223</v>
          </cell>
          <cell r="HT1">
            <v>224</v>
          </cell>
          <cell r="HU1">
            <v>225</v>
          </cell>
          <cell r="HV1">
            <v>226</v>
          </cell>
          <cell r="HW1">
            <v>227</v>
          </cell>
          <cell r="HX1">
            <v>228</v>
          </cell>
          <cell r="HY1">
            <v>229</v>
          </cell>
          <cell r="HZ1">
            <v>230</v>
          </cell>
          <cell r="IA1">
            <v>231</v>
          </cell>
          <cell r="IB1">
            <v>232</v>
          </cell>
          <cell r="IC1">
            <v>233</v>
          </cell>
          <cell r="ID1">
            <v>234</v>
          </cell>
          <cell r="IE1">
            <v>235</v>
          </cell>
          <cell r="IF1">
            <v>236</v>
          </cell>
          <cell r="IG1">
            <v>237</v>
          </cell>
          <cell r="IH1">
            <v>238</v>
          </cell>
          <cell r="II1">
            <v>239</v>
          </cell>
          <cell r="IJ1">
            <v>240</v>
          </cell>
          <cell r="IK1">
            <v>241</v>
          </cell>
          <cell r="IL1">
            <v>242</v>
          </cell>
          <cell r="IM1">
            <v>243</v>
          </cell>
          <cell r="IN1">
            <v>244</v>
          </cell>
          <cell r="IO1">
            <v>245</v>
          </cell>
          <cell r="IP1">
            <v>246</v>
          </cell>
          <cell r="IQ1">
            <v>247</v>
          </cell>
          <cell r="IR1">
            <v>248</v>
          </cell>
          <cell r="IS1">
            <v>249</v>
          </cell>
          <cell r="IT1">
            <v>250</v>
          </cell>
          <cell r="IU1">
            <v>251</v>
          </cell>
          <cell r="IV1">
            <v>252</v>
          </cell>
          <cell r="IW1">
            <v>253</v>
          </cell>
          <cell r="IX1">
            <v>254</v>
          </cell>
          <cell r="IY1">
            <v>255</v>
          </cell>
          <cell r="IZ1">
            <v>256</v>
          </cell>
          <cell r="JA1">
            <v>257</v>
          </cell>
          <cell r="JB1">
            <v>258</v>
          </cell>
          <cell r="JC1">
            <v>259</v>
          </cell>
          <cell r="JD1">
            <v>260</v>
          </cell>
          <cell r="JE1">
            <v>261</v>
          </cell>
          <cell r="JF1">
            <v>262</v>
          </cell>
          <cell r="JG1">
            <v>263</v>
          </cell>
          <cell r="JH1">
            <v>264</v>
          </cell>
          <cell r="JI1">
            <v>265</v>
          </cell>
          <cell r="JJ1">
            <v>266</v>
          </cell>
          <cell r="JK1">
            <v>267</v>
          </cell>
          <cell r="JL1">
            <v>268</v>
          </cell>
          <cell r="JM1">
            <v>269</v>
          </cell>
          <cell r="JN1">
            <v>270</v>
          </cell>
          <cell r="JO1">
            <v>271</v>
          </cell>
          <cell r="JP1">
            <v>272</v>
          </cell>
          <cell r="JQ1">
            <v>273</v>
          </cell>
          <cell r="JR1">
            <v>274</v>
          </cell>
          <cell r="JS1">
            <v>275</v>
          </cell>
          <cell r="JT1">
            <v>276</v>
          </cell>
          <cell r="JU1">
            <v>277</v>
          </cell>
          <cell r="JV1">
            <v>278</v>
          </cell>
          <cell r="JW1">
            <v>279</v>
          </cell>
          <cell r="JX1">
            <v>280</v>
          </cell>
          <cell r="JY1">
            <v>281</v>
          </cell>
          <cell r="JZ1">
            <v>282</v>
          </cell>
          <cell r="KA1">
            <v>283</v>
          </cell>
          <cell r="KB1">
            <v>284</v>
          </cell>
          <cell r="KC1">
            <v>285</v>
          </cell>
          <cell r="KD1">
            <v>286</v>
          </cell>
          <cell r="KE1">
            <v>287</v>
          </cell>
          <cell r="KF1">
            <v>288</v>
          </cell>
          <cell r="KG1">
            <v>289</v>
          </cell>
          <cell r="KH1">
            <v>290</v>
          </cell>
          <cell r="KI1">
            <v>291</v>
          </cell>
          <cell r="KJ1">
            <v>292</v>
          </cell>
          <cell r="KK1">
            <v>293</v>
          </cell>
          <cell r="KL1">
            <v>294</v>
          </cell>
          <cell r="KM1">
            <v>295</v>
          </cell>
          <cell r="KN1">
            <v>296</v>
          </cell>
          <cell r="KO1">
            <v>297</v>
          </cell>
          <cell r="KP1">
            <v>298</v>
          </cell>
          <cell r="KQ1">
            <v>299</v>
          </cell>
          <cell r="KR1">
            <v>300</v>
          </cell>
          <cell r="KS1">
            <v>301</v>
          </cell>
          <cell r="KT1">
            <v>302</v>
          </cell>
          <cell r="KU1">
            <v>303</v>
          </cell>
          <cell r="KV1">
            <v>304</v>
          </cell>
          <cell r="KW1">
            <v>305</v>
          </cell>
          <cell r="KX1">
            <v>306</v>
          </cell>
          <cell r="KY1">
            <v>307</v>
          </cell>
          <cell r="KZ1">
            <v>308</v>
          </cell>
          <cell r="LA1">
            <v>309</v>
          </cell>
          <cell r="LB1">
            <v>310</v>
          </cell>
          <cell r="LC1">
            <v>311</v>
          </cell>
          <cell r="LD1">
            <v>312</v>
          </cell>
          <cell r="LE1">
            <v>313</v>
          </cell>
          <cell r="LF1">
            <v>314</v>
          </cell>
          <cell r="LG1">
            <v>315</v>
          </cell>
          <cell r="LH1">
            <v>316</v>
          </cell>
          <cell r="LI1">
            <v>317</v>
          </cell>
          <cell r="LJ1">
            <v>318</v>
          </cell>
          <cell r="LK1">
            <v>319</v>
          </cell>
          <cell r="LL1">
            <v>320</v>
          </cell>
          <cell r="LM1">
            <v>321</v>
          </cell>
          <cell r="LN1">
            <v>322</v>
          </cell>
          <cell r="LO1">
            <v>323</v>
          </cell>
          <cell r="LP1">
            <v>324</v>
          </cell>
          <cell r="LQ1">
            <v>325</v>
          </cell>
          <cell r="LR1">
            <v>326</v>
          </cell>
          <cell r="LS1">
            <v>327</v>
          </cell>
          <cell r="LT1">
            <v>328</v>
          </cell>
          <cell r="LU1">
            <v>329</v>
          </cell>
          <cell r="LV1">
            <v>330</v>
          </cell>
          <cell r="LW1">
            <v>331</v>
          </cell>
          <cell r="LX1">
            <v>332</v>
          </cell>
          <cell r="LY1">
            <v>333</v>
          </cell>
          <cell r="LZ1">
            <v>334</v>
          </cell>
          <cell r="MA1">
            <v>335</v>
          </cell>
          <cell r="MB1">
            <v>336</v>
          </cell>
          <cell r="MC1">
            <v>337</v>
          </cell>
          <cell r="MD1">
            <v>338</v>
          </cell>
          <cell r="ME1">
            <v>339</v>
          </cell>
          <cell r="MF1">
            <v>340</v>
          </cell>
          <cell r="MG1">
            <v>341</v>
          </cell>
          <cell r="MH1">
            <v>342</v>
          </cell>
          <cell r="MI1">
            <v>343</v>
          </cell>
          <cell r="MJ1">
            <v>344</v>
          </cell>
          <cell r="MK1">
            <v>345</v>
          </cell>
          <cell r="ML1">
            <v>346</v>
          </cell>
          <cell r="MM1">
            <v>347</v>
          </cell>
          <cell r="MN1">
            <v>348</v>
          </cell>
          <cell r="MO1">
            <v>349</v>
          </cell>
          <cell r="MP1">
            <v>350</v>
          </cell>
          <cell r="MQ1">
            <v>351</v>
          </cell>
          <cell r="MR1">
            <v>352</v>
          </cell>
          <cell r="MS1">
            <v>353</v>
          </cell>
          <cell r="MT1">
            <v>354</v>
          </cell>
          <cell r="MU1">
            <v>355</v>
          </cell>
          <cell r="MV1">
            <v>356</v>
          </cell>
          <cell r="MW1">
            <v>357</v>
          </cell>
          <cell r="MX1">
            <v>358</v>
          </cell>
          <cell r="MY1">
            <v>359</v>
          </cell>
          <cell r="MZ1">
            <v>360</v>
          </cell>
          <cell r="NA1">
            <v>361</v>
          </cell>
          <cell r="NB1">
            <v>362</v>
          </cell>
          <cell r="NC1">
            <v>363</v>
          </cell>
          <cell r="ND1">
            <v>364</v>
          </cell>
          <cell r="NE1">
            <v>365</v>
          </cell>
          <cell r="NF1">
            <v>366</v>
          </cell>
          <cell r="NG1">
            <v>367</v>
          </cell>
          <cell r="NH1">
            <v>368</v>
          </cell>
          <cell r="NI1">
            <v>369</v>
          </cell>
          <cell r="NJ1">
            <v>370</v>
          </cell>
          <cell r="NK1">
            <v>371</v>
          </cell>
          <cell r="NL1">
            <v>372</v>
          </cell>
          <cell r="NM1">
            <v>373</v>
          </cell>
          <cell r="NN1">
            <v>374</v>
          </cell>
          <cell r="NO1">
            <v>375</v>
          </cell>
          <cell r="NP1">
            <v>376</v>
          </cell>
          <cell r="NQ1">
            <v>377</v>
          </cell>
          <cell r="NR1">
            <v>378</v>
          </cell>
          <cell r="NS1">
            <v>379</v>
          </cell>
          <cell r="NT1">
            <v>380</v>
          </cell>
          <cell r="NU1">
            <v>381</v>
          </cell>
          <cell r="NV1">
            <v>382</v>
          </cell>
          <cell r="NW1">
            <v>383</v>
          </cell>
          <cell r="NX1">
            <v>384</v>
          </cell>
          <cell r="NY1">
            <v>385</v>
          </cell>
          <cell r="NZ1">
            <v>386</v>
          </cell>
          <cell r="OA1">
            <v>387</v>
          </cell>
          <cell r="OB1">
            <v>388</v>
          </cell>
          <cell r="OC1">
            <v>389</v>
          </cell>
          <cell r="OD1">
            <v>390</v>
          </cell>
          <cell r="OE1">
            <v>391</v>
          </cell>
          <cell r="OF1">
            <v>392</v>
          </cell>
          <cell r="OG1">
            <v>393</v>
          </cell>
          <cell r="OH1">
            <v>394</v>
          </cell>
          <cell r="OI1">
            <v>395</v>
          </cell>
          <cell r="OJ1">
            <v>396</v>
          </cell>
          <cell r="OK1">
            <v>397</v>
          </cell>
          <cell r="OL1">
            <v>398</v>
          </cell>
          <cell r="OM1">
            <v>399</v>
          </cell>
          <cell r="ON1">
            <v>400</v>
          </cell>
          <cell r="OO1">
            <v>401</v>
          </cell>
          <cell r="OP1">
            <v>402</v>
          </cell>
          <cell r="OQ1">
            <v>403</v>
          </cell>
          <cell r="OR1">
            <v>404</v>
          </cell>
          <cell r="OS1">
            <v>405</v>
          </cell>
          <cell r="OT1">
            <v>406</v>
          </cell>
          <cell r="OU1">
            <v>407</v>
          </cell>
          <cell r="OV1">
            <v>408</v>
          </cell>
          <cell r="OW1">
            <v>409</v>
          </cell>
          <cell r="OX1">
            <v>410</v>
          </cell>
          <cell r="OY1">
            <v>411</v>
          </cell>
          <cell r="OZ1">
            <v>412</v>
          </cell>
          <cell r="PA1">
            <v>413</v>
          </cell>
          <cell r="PB1">
            <v>414</v>
          </cell>
          <cell r="PC1">
            <v>415</v>
          </cell>
          <cell r="PD1">
            <v>416</v>
          </cell>
          <cell r="PE1">
            <v>417</v>
          </cell>
          <cell r="PF1">
            <v>418</v>
          </cell>
          <cell r="PG1">
            <v>419</v>
          </cell>
          <cell r="PH1">
            <v>420</v>
          </cell>
          <cell r="PI1">
            <v>421</v>
          </cell>
          <cell r="PJ1">
            <v>422</v>
          </cell>
          <cell r="PK1">
            <v>423</v>
          </cell>
          <cell r="PL1">
            <v>424</v>
          </cell>
          <cell r="PM1">
            <v>425</v>
          </cell>
          <cell r="PN1">
            <v>426</v>
          </cell>
          <cell r="PO1">
            <v>427</v>
          </cell>
          <cell r="PP1">
            <v>428</v>
          </cell>
          <cell r="PQ1">
            <v>429</v>
          </cell>
          <cell r="PR1">
            <v>430</v>
          </cell>
          <cell r="PS1">
            <v>431</v>
          </cell>
          <cell r="PT1">
            <v>432</v>
          </cell>
          <cell r="PU1">
            <v>433</v>
          </cell>
          <cell r="PV1">
            <v>434</v>
          </cell>
          <cell r="PW1">
            <v>435</v>
          </cell>
          <cell r="PX1">
            <v>436</v>
          </cell>
          <cell r="PY1">
            <v>437</v>
          </cell>
          <cell r="PZ1">
            <v>438</v>
          </cell>
          <cell r="QA1">
            <v>439</v>
          </cell>
          <cell r="QB1">
            <v>440</v>
          </cell>
          <cell r="QC1">
            <v>441</v>
          </cell>
          <cell r="QD1">
            <v>442</v>
          </cell>
          <cell r="QE1">
            <v>443</v>
          </cell>
          <cell r="QF1">
            <v>444</v>
          </cell>
          <cell r="QG1">
            <v>445</v>
          </cell>
          <cell r="QH1">
            <v>446</v>
          </cell>
          <cell r="QI1">
            <v>447</v>
          </cell>
          <cell r="QJ1">
            <v>448</v>
          </cell>
          <cell r="QK1">
            <v>449</v>
          </cell>
          <cell r="QL1">
            <v>450</v>
          </cell>
          <cell r="QM1">
            <v>451</v>
          </cell>
          <cell r="QN1">
            <v>452</v>
          </cell>
          <cell r="QO1">
            <v>453</v>
          </cell>
          <cell r="QP1">
            <v>454</v>
          </cell>
          <cell r="QQ1">
            <v>455</v>
          </cell>
          <cell r="QR1">
            <v>456</v>
          </cell>
          <cell r="QS1">
            <v>457</v>
          </cell>
          <cell r="QT1">
            <v>458</v>
          </cell>
          <cell r="QU1">
            <v>459</v>
          </cell>
          <cell r="QV1">
            <v>460</v>
          </cell>
          <cell r="QW1">
            <v>461</v>
          </cell>
          <cell r="QX1">
            <v>462</v>
          </cell>
          <cell r="QY1">
            <v>463</v>
          </cell>
          <cell r="QZ1">
            <v>464</v>
          </cell>
          <cell r="RA1">
            <v>465</v>
          </cell>
          <cell r="RB1">
            <v>466</v>
          </cell>
          <cell r="RC1">
            <v>467</v>
          </cell>
          <cell r="RD1">
            <v>468</v>
          </cell>
          <cell r="RE1">
            <v>469</v>
          </cell>
          <cell r="RF1">
            <v>470</v>
          </cell>
          <cell r="RG1">
            <v>471</v>
          </cell>
          <cell r="RH1">
            <v>472</v>
          </cell>
          <cell r="RI1">
            <v>473</v>
          </cell>
          <cell r="RJ1">
            <v>474</v>
          </cell>
          <cell r="RK1">
            <v>475</v>
          </cell>
          <cell r="RL1">
            <v>476</v>
          </cell>
          <cell r="RM1">
            <v>477</v>
          </cell>
          <cell r="RN1">
            <v>478</v>
          </cell>
          <cell r="RO1">
            <v>479</v>
          </cell>
          <cell r="RP1">
            <v>480</v>
          </cell>
          <cell r="RQ1">
            <v>481</v>
          </cell>
          <cell r="RR1">
            <v>482</v>
          </cell>
          <cell r="RS1">
            <v>483</v>
          </cell>
          <cell r="RT1">
            <v>484</v>
          </cell>
          <cell r="RU1">
            <v>485</v>
          </cell>
          <cell r="RV1">
            <v>486</v>
          </cell>
          <cell r="RW1">
            <v>487</v>
          </cell>
          <cell r="RX1">
            <v>488</v>
          </cell>
          <cell r="RY1">
            <v>489</v>
          </cell>
          <cell r="RZ1">
            <v>490</v>
          </cell>
          <cell r="SA1">
            <v>491</v>
          </cell>
          <cell r="SB1">
            <v>492</v>
          </cell>
          <cell r="SC1">
            <v>493</v>
          </cell>
          <cell r="SD1">
            <v>494</v>
          </cell>
          <cell r="SE1">
            <v>495</v>
          </cell>
          <cell r="SF1">
            <v>496</v>
          </cell>
          <cell r="SG1">
            <v>497</v>
          </cell>
          <cell r="SH1">
            <v>498</v>
          </cell>
          <cell r="SI1">
            <v>499</v>
          </cell>
          <cell r="SJ1">
            <v>500</v>
          </cell>
        </row>
        <row r="2">
          <cell r="A2" t="str">
            <v>Questions /</v>
          </cell>
          <cell r="C2" t="str">
            <v>Topic</v>
          </cell>
          <cell r="D2" t="str">
            <v>MAX</v>
          </cell>
          <cell r="SJ2" t="str">
            <v xml:space="preserve">Example Student </v>
          </cell>
        </row>
        <row r="3">
          <cell r="A3" t="str">
            <v>1</v>
          </cell>
          <cell r="B3" t="str">
            <v>a</v>
          </cell>
          <cell r="C3" t="str">
            <v>Simplifying - like terms</v>
          </cell>
          <cell r="D3">
            <v>1</v>
          </cell>
          <cell r="SJ3">
            <v>1</v>
          </cell>
        </row>
        <row r="4">
          <cell r="A4" t="str">
            <v>1</v>
          </cell>
          <cell r="B4" t="str">
            <v>b</v>
          </cell>
          <cell r="D4">
            <v>1</v>
          </cell>
          <cell r="SJ4">
            <v>2</v>
          </cell>
        </row>
        <row r="5">
          <cell r="A5" t="str">
            <v>1</v>
          </cell>
          <cell r="B5" t="str">
            <v>c</v>
          </cell>
          <cell r="D5">
            <v>2</v>
          </cell>
          <cell r="SJ5">
            <v>3</v>
          </cell>
        </row>
        <row r="6">
          <cell r="A6">
            <v>2</v>
          </cell>
          <cell r="C6" t="str">
            <v>Rounding - Sig Figs</v>
          </cell>
          <cell r="D6">
            <v>1</v>
          </cell>
          <cell r="SJ6">
            <v>4</v>
          </cell>
        </row>
        <row r="7">
          <cell r="A7" t="str">
            <v>3</v>
          </cell>
          <cell r="B7" t="str">
            <v>a</v>
          </cell>
          <cell r="C7" t="str">
            <v>Interpret bar charts</v>
          </cell>
          <cell r="D7">
            <v>1</v>
          </cell>
          <cell r="SJ7">
            <v>5</v>
          </cell>
        </row>
        <row r="8">
          <cell r="A8" t="str">
            <v>3</v>
          </cell>
          <cell r="B8" t="str">
            <v>b</v>
          </cell>
          <cell r="C8" t="str">
            <v>Construct bar charts</v>
          </cell>
          <cell r="D8">
            <v>1</v>
          </cell>
          <cell r="SJ8">
            <v>6</v>
          </cell>
        </row>
        <row r="9">
          <cell r="A9" t="str">
            <v>3</v>
          </cell>
          <cell r="B9" t="str">
            <v>c</v>
          </cell>
          <cell r="C9" t="str">
            <v>Interpret bar charts</v>
          </cell>
          <cell r="D9">
            <v>1</v>
          </cell>
          <cell r="SJ9">
            <v>7</v>
          </cell>
        </row>
        <row r="10">
          <cell r="A10" t="str">
            <v>3</v>
          </cell>
          <cell r="B10" t="str">
            <v>d</v>
          </cell>
          <cell r="D10">
            <v>2</v>
          </cell>
          <cell r="SJ10">
            <v>8</v>
          </cell>
        </row>
        <row r="11">
          <cell r="A11">
            <v>4</v>
          </cell>
          <cell r="C11" t="str">
            <v>Order fractions</v>
          </cell>
          <cell r="D11">
            <v>2</v>
          </cell>
          <cell r="SJ11">
            <v>9</v>
          </cell>
        </row>
        <row r="12">
          <cell r="A12" t="str">
            <v>5</v>
          </cell>
          <cell r="B12" t="str">
            <v>a</v>
          </cell>
          <cell r="C12" t="str">
            <v>Interpret tally charts</v>
          </cell>
          <cell r="D12">
            <v>1</v>
          </cell>
          <cell r="SJ12">
            <v>10</v>
          </cell>
        </row>
        <row r="13">
          <cell r="A13" t="str">
            <v>5</v>
          </cell>
          <cell r="B13" t="str">
            <v>b</v>
          </cell>
          <cell r="C13" t="str">
            <v>Interpret pictograms</v>
          </cell>
          <cell r="D13">
            <v>1</v>
          </cell>
          <cell r="SJ13">
            <v>11</v>
          </cell>
        </row>
        <row r="14">
          <cell r="A14">
            <v>6</v>
          </cell>
          <cell r="C14" t="str">
            <v>Money</v>
          </cell>
          <cell r="D14">
            <v>4</v>
          </cell>
          <cell r="SJ14">
            <v>12</v>
          </cell>
        </row>
        <row r="15">
          <cell r="A15">
            <v>7</v>
          </cell>
          <cell r="C15" t="str">
            <v>Calculate probabilities</v>
          </cell>
          <cell r="D15">
            <v>1</v>
          </cell>
          <cell r="SJ15">
            <v>13</v>
          </cell>
        </row>
        <row r="16">
          <cell r="A16" t="str">
            <v>8</v>
          </cell>
          <cell r="B16" t="str">
            <v>a</v>
          </cell>
          <cell r="C16" t="str">
            <v>Squares, cubes, odd  etc</v>
          </cell>
          <cell r="D16">
            <v>1</v>
          </cell>
          <cell r="SJ16">
            <v>14</v>
          </cell>
        </row>
        <row r="17">
          <cell r="A17" t="str">
            <v>8</v>
          </cell>
          <cell r="B17" t="str">
            <v>b</v>
          </cell>
          <cell r="C17" t="str">
            <v>Multiples</v>
          </cell>
          <cell r="D17">
            <v>1</v>
          </cell>
          <cell r="SJ17">
            <v>15</v>
          </cell>
        </row>
        <row r="18">
          <cell r="A18" t="str">
            <v>8</v>
          </cell>
          <cell r="B18" t="str">
            <v>c</v>
          </cell>
          <cell r="C18" t="str">
            <v>Factors, multiples, primes</v>
          </cell>
          <cell r="D18">
            <v>1</v>
          </cell>
          <cell r="SJ18">
            <v>16</v>
          </cell>
        </row>
        <row r="19">
          <cell r="A19">
            <v>9</v>
          </cell>
          <cell r="C19" t="str">
            <v>Forming &amp; solving -angles</v>
          </cell>
          <cell r="D19">
            <v>3</v>
          </cell>
          <cell r="SJ19">
            <v>17</v>
          </cell>
        </row>
        <row r="20">
          <cell r="A20">
            <v>10</v>
          </cell>
          <cell r="C20" t="str">
            <v>Best Value</v>
          </cell>
          <cell r="D20">
            <v>4</v>
          </cell>
          <cell r="SJ20">
            <v>18</v>
          </cell>
        </row>
        <row r="21">
          <cell r="A21" t="str">
            <v>11</v>
          </cell>
          <cell r="B21" t="str">
            <v>a</v>
          </cell>
          <cell r="C21" t="str">
            <v>Conversion graphs</v>
          </cell>
          <cell r="D21">
            <v>1</v>
          </cell>
          <cell r="SJ21">
            <v>19</v>
          </cell>
        </row>
        <row r="22">
          <cell r="A22" t="str">
            <v>11</v>
          </cell>
          <cell r="B22" t="str">
            <v>b</v>
          </cell>
          <cell r="D22">
            <v>3</v>
          </cell>
          <cell r="SJ22">
            <v>20</v>
          </cell>
        </row>
        <row r="23">
          <cell r="A23">
            <v>12</v>
          </cell>
          <cell r="C23" t="str">
            <v>Use of calculator</v>
          </cell>
          <cell r="D23">
            <v>2</v>
          </cell>
          <cell r="SJ23">
            <v>21</v>
          </cell>
        </row>
        <row r="24">
          <cell r="A24" t="str">
            <v>13</v>
          </cell>
          <cell r="B24" t="str">
            <v>a</v>
          </cell>
          <cell r="C24" t="str">
            <v>Rotations</v>
          </cell>
          <cell r="D24">
            <v>2</v>
          </cell>
          <cell r="SJ24">
            <v>22</v>
          </cell>
        </row>
        <row r="25">
          <cell r="A25" t="str">
            <v>13</v>
          </cell>
          <cell r="B25" t="str">
            <v>b</v>
          </cell>
          <cell r="C25" t="str">
            <v>Reflections</v>
          </cell>
          <cell r="D25">
            <v>2</v>
          </cell>
          <cell r="SJ25">
            <v>23</v>
          </cell>
        </row>
        <row r="26">
          <cell r="A26" t="str">
            <v>14</v>
          </cell>
          <cell r="B26" t="str">
            <v>a</v>
          </cell>
          <cell r="C26" t="str">
            <v>Factorise single brackets</v>
          </cell>
          <cell r="D26">
            <v>1</v>
          </cell>
          <cell r="SJ26">
            <v>24</v>
          </cell>
        </row>
        <row r="27">
          <cell r="A27" t="str">
            <v>14</v>
          </cell>
          <cell r="B27" t="str">
            <v>b</v>
          </cell>
          <cell r="D27">
            <v>2</v>
          </cell>
          <cell r="SJ27">
            <v>25</v>
          </cell>
        </row>
        <row r="28">
          <cell r="A28" t="str">
            <v>15</v>
          </cell>
          <cell r="B28" t="str">
            <v>a</v>
          </cell>
          <cell r="C28" t="str">
            <v>Convert from SI Form</v>
          </cell>
          <cell r="D28">
            <v>1</v>
          </cell>
          <cell r="SJ28">
            <v>26</v>
          </cell>
        </row>
        <row r="29">
          <cell r="A29" t="str">
            <v>15</v>
          </cell>
          <cell r="B29" t="str">
            <v>b</v>
          </cell>
          <cell r="C29" t="str">
            <v>SI Form - multiplication</v>
          </cell>
          <cell r="D29">
            <v>2</v>
          </cell>
          <cell r="SJ29">
            <v>27</v>
          </cell>
        </row>
        <row r="30">
          <cell r="A30">
            <v>16</v>
          </cell>
          <cell r="C30" t="str">
            <v>Scale drawings</v>
          </cell>
          <cell r="D30">
            <v>3</v>
          </cell>
          <cell r="SJ30">
            <v>28</v>
          </cell>
        </row>
        <row r="31">
          <cell r="A31">
            <v>17</v>
          </cell>
          <cell r="C31" t="str">
            <v>Calculate probabilities</v>
          </cell>
          <cell r="D31">
            <v>3</v>
          </cell>
          <cell r="SJ31">
            <v>29</v>
          </cell>
        </row>
        <row r="32">
          <cell r="A32">
            <v>18</v>
          </cell>
          <cell r="C32" t="str">
            <v>Fractions, %age and ratio</v>
          </cell>
          <cell r="D32">
            <v>5</v>
          </cell>
          <cell r="SJ32">
            <v>30</v>
          </cell>
        </row>
        <row r="33">
          <cell r="A33">
            <v>19</v>
          </cell>
          <cell r="C33" t="str">
            <v>Plans and elevations</v>
          </cell>
          <cell r="D33">
            <v>4</v>
          </cell>
          <cell r="SJ33">
            <v>31</v>
          </cell>
        </row>
        <row r="34">
          <cell r="A34" t="str">
            <v>20</v>
          </cell>
          <cell r="B34" t="str">
            <v>a</v>
          </cell>
          <cell r="C34" t="str">
            <v>Speed/distance &amp; time</v>
          </cell>
          <cell r="D34">
            <v>4</v>
          </cell>
          <cell r="SJ34">
            <v>32</v>
          </cell>
        </row>
        <row r="35">
          <cell r="A35" t="str">
            <v>20</v>
          </cell>
          <cell r="B35" t="str">
            <v>b</v>
          </cell>
          <cell r="D35">
            <v>1</v>
          </cell>
          <cell r="SJ35">
            <v>33</v>
          </cell>
        </row>
        <row r="36">
          <cell r="A36" t="str">
            <v>21</v>
          </cell>
          <cell r="B36" t="str">
            <v>a</v>
          </cell>
          <cell r="C36" t="str">
            <v>Similarity</v>
          </cell>
          <cell r="D36">
            <v>2</v>
          </cell>
          <cell r="SJ36">
            <v>34</v>
          </cell>
        </row>
        <row r="37">
          <cell r="A37" t="str">
            <v>21</v>
          </cell>
          <cell r="B37" t="str">
            <v>b</v>
          </cell>
          <cell r="D37">
            <v>2</v>
          </cell>
          <cell r="SJ37">
            <v>35</v>
          </cell>
        </row>
        <row r="38">
          <cell r="A38">
            <v>22</v>
          </cell>
          <cell r="C38" t="str">
            <v xml:space="preserve">Compound Interest </v>
          </cell>
          <cell r="D38">
            <v>3</v>
          </cell>
          <cell r="SJ38">
            <v>36</v>
          </cell>
        </row>
        <row r="39">
          <cell r="A39">
            <v>23</v>
          </cell>
          <cell r="C39" t="str">
            <v xml:space="preserve">Error intervals </v>
          </cell>
          <cell r="D39">
            <v>2</v>
          </cell>
          <cell r="SJ39">
            <v>37</v>
          </cell>
        </row>
        <row r="40">
          <cell r="A40">
            <v>24</v>
          </cell>
          <cell r="C40" t="str">
            <v>Quadratic equations</v>
          </cell>
          <cell r="D40">
            <v>3</v>
          </cell>
          <cell r="SJ40">
            <v>38</v>
          </cell>
        </row>
        <row r="41">
          <cell r="A41" t="str">
            <v>25</v>
          </cell>
          <cell r="B41" t="str">
            <v>a</v>
          </cell>
          <cell r="C41" t="str">
            <v xml:space="preserve">nth term -  linear </v>
          </cell>
          <cell r="D41">
            <v>2</v>
          </cell>
          <cell r="SJ41">
            <v>39</v>
          </cell>
        </row>
        <row r="42">
          <cell r="A42" t="str">
            <v>25</v>
          </cell>
          <cell r="B42" t="str">
            <v>b</v>
          </cell>
          <cell r="C42" t="str">
            <v>nth term - quadratic</v>
          </cell>
          <cell r="D42">
            <v>1</v>
          </cell>
          <cell r="SJ42">
            <v>40</v>
          </cell>
        </row>
        <row r="43">
          <cell r="A43" t="str">
            <v>Total Marks</v>
          </cell>
          <cell r="D43">
            <v>80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K43">
            <v>0</v>
          </cell>
          <cell r="IL43">
            <v>0</v>
          </cell>
          <cell r="IM43">
            <v>0</v>
          </cell>
          <cell r="IN43">
            <v>0</v>
          </cell>
          <cell r="IO43">
            <v>0</v>
          </cell>
          <cell r="IP43">
            <v>0</v>
          </cell>
          <cell r="IQ43">
            <v>0</v>
          </cell>
          <cell r="IR43">
            <v>0</v>
          </cell>
          <cell r="IS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0</v>
          </cell>
          <cell r="IY43">
            <v>0</v>
          </cell>
          <cell r="IZ43">
            <v>0</v>
          </cell>
          <cell r="JA43">
            <v>0</v>
          </cell>
          <cell r="JB43">
            <v>0</v>
          </cell>
          <cell r="JC43">
            <v>0</v>
          </cell>
          <cell r="JD43">
            <v>0</v>
          </cell>
          <cell r="JE43">
            <v>0</v>
          </cell>
          <cell r="JF43">
            <v>0</v>
          </cell>
          <cell r="JG43">
            <v>0</v>
          </cell>
          <cell r="JH43">
            <v>0</v>
          </cell>
          <cell r="JI43">
            <v>0</v>
          </cell>
          <cell r="JJ43">
            <v>0</v>
          </cell>
          <cell r="JK43">
            <v>0</v>
          </cell>
          <cell r="JL43">
            <v>0</v>
          </cell>
          <cell r="JM43">
            <v>0</v>
          </cell>
          <cell r="JN43">
            <v>0</v>
          </cell>
          <cell r="JO43">
            <v>0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0</v>
          </cell>
          <cell r="JX43">
            <v>0</v>
          </cell>
          <cell r="JY43">
            <v>0</v>
          </cell>
          <cell r="JZ43">
            <v>0</v>
          </cell>
          <cell r="KA43">
            <v>0</v>
          </cell>
          <cell r="KB43">
            <v>0</v>
          </cell>
          <cell r="KC43">
            <v>0</v>
          </cell>
          <cell r="KD43">
            <v>0</v>
          </cell>
          <cell r="KE43">
            <v>0</v>
          </cell>
          <cell r="KF43">
            <v>0</v>
          </cell>
          <cell r="KG43">
            <v>0</v>
          </cell>
          <cell r="KH43">
            <v>0</v>
          </cell>
          <cell r="KI43">
            <v>0</v>
          </cell>
          <cell r="KJ43">
            <v>0</v>
          </cell>
          <cell r="KK43">
            <v>0</v>
          </cell>
          <cell r="KL43">
            <v>0</v>
          </cell>
          <cell r="KM43">
            <v>0</v>
          </cell>
          <cell r="KN43">
            <v>0</v>
          </cell>
          <cell r="KO43">
            <v>0</v>
          </cell>
          <cell r="KP43">
            <v>0</v>
          </cell>
          <cell r="KQ43">
            <v>0</v>
          </cell>
          <cell r="KR43">
            <v>0</v>
          </cell>
          <cell r="KS43">
            <v>0</v>
          </cell>
          <cell r="KT43">
            <v>0</v>
          </cell>
          <cell r="KU43">
            <v>0</v>
          </cell>
          <cell r="KV43">
            <v>0</v>
          </cell>
          <cell r="KW43">
            <v>0</v>
          </cell>
          <cell r="KX43">
            <v>0</v>
          </cell>
          <cell r="KY43">
            <v>0</v>
          </cell>
          <cell r="KZ43">
            <v>0</v>
          </cell>
          <cell r="LA43">
            <v>0</v>
          </cell>
          <cell r="LB43">
            <v>0</v>
          </cell>
          <cell r="LC43">
            <v>0</v>
          </cell>
          <cell r="LD43">
            <v>0</v>
          </cell>
          <cell r="LE43">
            <v>0</v>
          </cell>
          <cell r="LF43">
            <v>0</v>
          </cell>
          <cell r="LG43">
            <v>0</v>
          </cell>
          <cell r="LH43">
            <v>0</v>
          </cell>
          <cell r="LI43">
            <v>0</v>
          </cell>
          <cell r="LJ43">
            <v>0</v>
          </cell>
          <cell r="LK43">
            <v>0</v>
          </cell>
          <cell r="LL43">
            <v>0</v>
          </cell>
          <cell r="LM43">
            <v>0</v>
          </cell>
          <cell r="LN43">
            <v>0</v>
          </cell>
          <cell r="LO43">
            <v>0</v>
          </cell>
          <cell r="LP43">
            <v>0</v>
          </cell>
          <cell r="LQ43">
            <v>0</v>
          </cell>
          <cell r="LR43">
            <v>0</v>
          </cell>
          <cell r="LS43">
            <v>0</v>
          </cell>
          <cell r="LT43">
            <v>0</v>
          </cell>
          <cell r="LU43">
            <v>0</v>
          </cell>
          <cell r="LV43">
            <v>0</v>
          </cell>
          <cell r="LW43">
            <v>0</v>
          </cell>
          <cell r="LX43">
            <v>0</v>
          </cell>
          <cell r="LY43">
            <v>0</v>
          </cell>
          <cell r="LZ43">
            <v>0</v>
          </cell>
          <cell r="MA43">
            <v>0</v>
          </cell>
          <cell r="MB43">
            <v>0</v>
          </cell>
          <cell r="MC43">
            <v>0</v>
          </cell>
          <cell r="MD43">
            <v>0</v>
          </cell>
          <cell r="ME43">
            <v>0</v>
          </cell>
          <cell r="MF43">
            <v>0</v>
          </cell>
          <cell r="MG43">
            <v>0</v>
          </cell>
          <cell r="MH43">
            <v>0</v>
          </cell>
          <cell r="MI43">
            <v>0</v>
          </cell>
          <cell r="MJ43">
            <v>0</v>
          </cell>
          <cell r="MK43">
            <v>0</v>
          </cell>
          <cell r="ML43">
            <v>0</v>
          </cell>
          <cell r="MM43">
            <v>0</v>
          </cell>
          <cell r="MN43">
            <v>0</v>
          </cell>
          <cell r="MO43">
            <v>0</v>
          </cell>
          <cell r="MP43">
            <v>0</v>
          </cell>
          <cell r="MQ43">
            <v>0</v>
          </cell>
          <cell r="MR43">
            <v>0</v>
          </cell>
          <cell r="MS43">
            <v>0</v>
          </cell>
          <cell r="MT43">
            <v>0</v>
          </cell>
          <cell r="MU43">
            <v>0</v>
          </cell>
          <cell r="MV43">
            <v>0</v>
          </cell>
          <cell r="MW43">
            <v>0</v>
          </cell>
          <cell r="MX43">
            <v>0</v>
          </cell>
          <cell r="MY43">
            <v>0</v>
          </cell>
          <cell r="MZ43">
            <v>0</v>
          </cell>
          <cell r="NA43">
            <v>0</v>
          </cell>
          <cell r="NB43">
            <v>0</v>
          </cell>
          <cell r="NC43">
            <v>0</v>
          </cell>
          <cell r="ND43">
            <v>0</v>
          </cell>
          <cell r="NE43">
            <v>0</v>
          </cell>
          <cell r="NF43">
            <v>0</v>
          </cell>
          <cell r="NG43">
            <v>0</v>
          </cell>
          <cell r="NH43">
            <v>0</v>
          </cell>
          <cell r="NI43">
            <v>0</v>
          </cell>
          <cell r="NJ43">
            <v>0</v>
          </cell>
          <cell r="NK43">
            <v>0</v>
          </cell>
          <cell r="NL43">
            <v>0</v>
          </cell>
          <cell r="NM43">
            <v>0</v>
          </cell>
          <cell r="NN43">
            <v>0</v>
          </cell>
          <cell r="NO43">
            <v>0</v>
          </cell>
          <cell r="NP43">
            <v>0</v>
          </cell>
          <cell r="NQ43">
            <v>0</v>
          </cell>
          <cell r="NR43">
            <v>0</v>
          </cell>
          <cell r="NS43">
            <v>0</v>
          </cell>
          <cell r="NT43">
            <v>0</v>
          </cell>
          <cell r="NU43">
            <v>0</v>
          </cell>
          <cell r="NV43">
            <v>0</v>
          </cell>
          <cell r="NW43">
            <v>0</v>
          </cell>
          <cell r="NX43">
            <v>0</v>
          </cell>
          <cell r="NY43">
            <v>0</v>
          </cell>
          <cell r="NZ43">
            <v>0</v>
          </cell>
          <cell r="OA43">
            <v>0</v>
          </cell>
          <cell r="OB43">
            <v>0</v>
          </cell>
          <cell r="OC43">
            <v>0</v>
          </cell>
          <cell r="OD43">
            <v>0</v>
          </cell>
          <cell r="OE43">
            <v>0</v>
          </cell>
          <cell r="OF43">
            <v>0</v>
          </cell>
          <cell r="OG43">
            <v>0</v>
          </cell>
          <cell r="OH43">
            <v>0</v>
          </cell>
          <cell r="OI43">
            <v>0</v>
          </cell>
          <cell r="OJ43">
            <v>0</v>
          </cell>
          <cell r="OK43">
            <v>0</v>
          </cell>
          <cell r="OL43">
            <v>0</v>
          </cell>
          <cell r="OM43">
            <v>0</v>
          </cell>
          <cell r="ON43">
            <v>0</v>
          </cell>
          <cell r="OO43">
            <v>0</v>
          </cell>
          <cell r="OP43">
            <v>0</v>
          </cell>
          <cell r="OQ43">
            <v>0</v>
          </cell>
          <cell r="OR43">
            <v>0</v>
          </cell>
          <cell r="OS43">
            <v>0</v>
          </cell>
          <cell r="OT43">
            <v>0</v>
          </cell>
          <cell r="OU43">
            <v>0</v>
          </cell>
          <cell r="OV43">
            <v>0</v>
          </cell>
          <cell r="OW43">
            <v>0</v>
          </cell>
          <cell r="OX43">
            <v>0</v>
          </cell>
          <cell r="OY43">
            <v>0</v>
          </cell>
          <cell r="OZ43">
            <v>0</v>
          </cell>
          <cell r="PA43">
            <v>0</v>
          </cell>
          <cell r="PB43">
            <v>0</v>
          </cell>
          <cell r="PC43">
            <v>0</v>
          </cell>
          <cell r="PD43">
            <v>0</v>
          </cell>
          <cell r="PE43">
            <v>0</v>
          </cell>
          <cell r="PF43">
            <v>0</v>
          </cell>
          <cell r="PG43">
            <v>0</v>
          </cell>
          <cell r="PH43">
            <v>0</v>
          </cell>
          <cell r="PI43">
            <v>0</v>
          </cell>
          <cell r="PJ43">
            <v>0</v>
          </cell>
          <cell r="PK43">
            <v>0</v>
          </cell>
          <cell r="PL43">
            <v>0</v>
          </cell>
          <cell r="PM43">
            <v>0</v>
          </cell>
          <cell r="PN43">
            <v>0</v>
          </cell>
          <cell r="PO43">
            <v>0</v>
          </cell>
          <cell r="PP43">
            <v>0</v>
          </cell>
          <cell r="PQ43">
            <v>0</v>
          </cell>
          <cell r="PR43">
            <v>0</v>
          </cell>
          <cell r="PS43">
            <v>0</v>
          </cell>
          <cell r="PT43">
            <v>0</v>
          </cell>
          <cell r="PU43">
            <v>0</v>
          </cell>
          <cell r="PV43">
            <v>0</v>
          </cell>
          <cell r="PW43">
            <v>0</v>
          </cell>
          <cell r="PX43">
            <v>0</v>
          </cell>
          <cell r="PY43">
            <v>0</v>
          </cell>
          <cell r="PZ43">
            <v>0</v>
          </cell>
          <cell r="QA43">
            <v>0</v>
          </cell>
          <cell r="QB43">
            <v>0</v>
          </cell>
          <cell r="QC43">
            <v>0</v>
          </cell>
          <cell r="QD43">
            <v>0</v>
          </cell>
          <cell r="QE43">
            <v>0</v>
          </cell>
          <cell r="QF43">
            <v>0</v>
          </cell>
          <cell r="QG43">
            <v>0</v>
          </cell>
          <cell r="QH43">
            <v>0</v>
          </cell>
          <cell r="QI43">
            <v>0</v>
          </cell>
          <cell r="QJ43">
            <v>0</v>
          </cell>
          <cell r="QK43">
            <v>0</v>
          </cell>
          <cell r="QL43">
            <v>0</v>
          </cell>
          <cell r="QM43">
            <v>0</v>
          </cell>
          <cell r="QN43">
            <v>0</v>
          </cell>
          <cell r="QO43">
            <v>0</v>
          </cell>
          <cell r="QP43">
            <v>0</v>
          </cell>
          <cell r="QQ43">
            <v>0</v>
          </cell>
          <cell r="QR43">
            <v>0</v>
          </cell>
          <cell r="QS43">
            <v>0</v>
          </cell>
          <cell r="QT43">
            <v>0</v>
          </cell>
          <cell r="QU43">
            <v>0</v>
          </cell>
          <cell r="QV43">
            <v>0</v>
          </cell>
          <cell r="QW43">
            <v>0</v>
          </cell>
          <cell r="QX43">
            <v>0</v>
          </cell>
          <cell r="QY43">
            <v>0</v>
          </cell>
          <cell r="QZ43">
            <v>0</v>
          </cell>
          <cell r="RA43">
            <v>0</v>
          </cell>
          <cell r="RB43">
            <v>0</v>
          </cell>
          <cell r="RC43">
            <v>0</v>
          </cell>
          <cell r="RD43">
            <v>0</v>
          </cell>
          <cell r="RE43">
            <v>0</v>
          </cell>
          <cell r="RF43">
            <v>0</v>
          </cell>
          <cell r="RG43">
            <v>0</v>
          </cell>
          <cell r="RH43">
            <v>0</v>
          </cell>
          <cell r="RI43">
            <v>0</v>
          </cell>
          <cell r="RJ43">
            <v>0</v>
          </cell>
          <cell r="RK43">
            <v>0</v>
          </cell>
          <cell r="RL43">
            <v>0</v>
          </cell>
          <cell r="RM43">
            <v>0</v>
          </cell>
          <cell r="RN43">
            <v>0</v>
          </cell>
          <cell r="RO43">
            <v>0</v>
          </cell>
          <cell r="RP43">
            <v>0</v>
          </cell>
          <cell r="RQ43">
            <v>0</v>
          </cell>
          <cell r="RR43">
            <v>0</v>
          </cell>
          <cell r="RS43">
            <v>0</v>
          </cell>
          <cell r="RT43">
            <v>0</v>
          </cell>
          <cell r="RU43">
            <v>0</v>
          </cell>
          <cell r="RV43">
            <v>0</v>
          </cell>
          <cell r="RW43">
            <v>0</v>
          </cell>
          <cell r="RX43">
            <v>0</v>
          </cell>
          <cell r="RY43">
            <v>0</v>
          </cell>
          <cell r="RZ43">
            <v>0</v>
          </cell>
          <cell r="SA43">
            <v>0</v>
          </cell>
          <cell r="SB43">
            <v>0</v>
          </cell>
          <cell r="SC43">
            <v>0</v>
          </cell>
          <cell r="SD43">
            <v>0</v>
          </cell>
          <cell r="SE43">
            <v>0</v>
          </cell>
          <cell r="SF43">
            <v>0</v>
          </cell>
          <cell r="SG43">
            <v>0</v>
          </cell>
          <cell r="SH43">
            <v>0</v>
          </cell>
          <cell r="SI43">
            <v>0</v>
          </cell>
          <cell r="SJ43">
            <v>820</v>
          </cell>
        </row>
      </sheetData>
      <sheetData sheetId="3">
        <row r="1">
          <cell r="A1" t="str">
            <v>PAPER 3</v>
          </cell>
          <cell r="C1" t="str">
            <v xml:space="preserve">Enter Manually or Copy (&amp; paste values from Results Plus) data into cell E2 </v>
          </cell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11</v>
          </cell>
          <cell r="P1">
            <v>12</v>
          </cell>
          <cell r="Q1">
            <v>13</v>
          </cell>
          <cell r="R1">
            <v>14</v>
          </cell>
          <cell r="S1">
            <v>15</v>
          </cell>
          <cell r="T1">
            <v>16</v>
          </cell>
          <cell r="U1">
            <v>17</v>
          </cell>
          <cell r="V1">
            <v>18</v>
          </cell>
          <cell r="W1">
            <v>19</v>
          </cell>
          <cell r="X1">
            <v>20</v>
          </cell>
          <cell r="Y1">
            <v>21</v>
          </cell>
          <cell r="Z1">
            <v>22</v>
          </cell>
          <cell r="AA1">
            <v>23</v>
          </cell>
          <cell r="AB1">
            <v>24</v>
          </cell>
          <cell r="AC1">
            <v>25</v>
          </cell>
          <cell r="AD1">
            <v>26</v>
          </cell>
          <cell r="AE1">
            <v>27</v>
          </cell>
          <cell r="AF1">
            <v>28</v>
          </cell>
          <cell r="AG1">
            <v>29</v>
          </cell>
          <cell r="AH1">
            <v>30</v>
          </cell>
          <cell r="AI1">
            <v>31</v>
          </cell>
          <cell r="AJ1">
            <v>32</v>
          </cell>
          <cell r="AK1">
            <v>33</v>
          </cell>
          <cell r="AL1">
            <v>34</v>
          </cell>
          <cell r="AM1">
            <v>35</v>
          </cell>
          <cell r="AN1">
            <v>36</v>
          </cell>
          <cell r="AO1">
            <v>37</v>
          </cell>
          <cell r="AP1">
            <v>38</v>
          </cell>
          <cell r="AQ1">
            <v>39</v>
          </cell>
          <cell r="AR1">
            <v>40</v>
          </cell>
          <cell r="AS1">
            <v>41</v>
          </cell>
          <cell r="AT1">
            <v>42</v>
          </cell>
          <cell r="AU1">
            <v>43</v>
          </cell>
          <cell r="AV1">
            <v>44</v>
          </cell>
          <cell r="AW1">
            <v>45</v>
          </cell>
          <cell r="AX1">
            <v>46</v>
          </cell>
          <cell r="AY1">
            <v>47</v>
          </cell>
          <cell r="AZ1">
            <v>48</v>
          </cell>
          <cell r="BA1">
            <v>49</v>
          </cell>
          <cell r="BB1">
            <v>50</v>
          </cell>
          <cell r="BC1">
            <v>51</v>
          </cell>
          <cell r="BD1">
            <v>52</v>
          </cell>
          <cell r="BE1">
            <v>53</v>
          </cell>
          <cell r="BF1">
            <v>54</v>
          </cell>
          <cell r="BG1">
            <v>55</v>
          </cell>
          <cell r="BH1">
            <v>56</v>
          </cell>
          <cell r="BI1">
            <v>57</v>
          </cell>
          <cell r="BJ1">
            <v>58</v>
          </cell>
          <cell r="BK1">
            <v>59</v>
          </cell>
          <cell r="BL1">
            <v>60</v>
          </cell>
          <cell r="BM1">
            <v>61</v>
          </cell>
          <cell r="BN1">
            <v>62</v>
          </cell>
          <cell r="BO1">
            <v>63</v>
          </cell>
          <cell r="BP1">
            <v>64</v>
          </cell>
          <cell r="BQ1">
            <v>65</v>
          </cell>
          <cell r="BR1">
            <v>66</v>
          </cell>
          <cell r="BS1">
            <v>67</v>
          </cell>
          <cell r="BT1">
            <v>68</v>
          </cell>
          <cell r="BU1">
            <v>69</v>
          </cell>
          <cell r="BV1">
            <v>70</v>
          </cell>
          <cell r="BW1">
            <v>71</v>
          </cell>
          <cell r="BX1">
            <v>72</v>
          </cell>
          <cell r="BY1">
            <v>73</v>
          </cell>
          <cell r="BZ1">
            <v>74</v>
          </cell>
          <cell r="CA1">
            <v>75</v>
          </cell>
          <cell r="CB1">
            <v>76</v>
          </cell>
          <cell r="CC1">
            <v>77</v>
          </cell>
          <cell r="CD1">
            <v>78</v>
          </cell>
          <cell r="CE1">
            <v>79</v>
          </cell>
          <cell r="CF1">
            <v>80</v>
          </cell>
          <cell r="CG1">
            <v>81</v>
          </cell>
          <cell r="CH1">
            <v>82</v>
          </cell>
          <cell r="CI1">
            <v>83</v>
          </cell>
          <cell r="CJ1">
            <v>84</v>
          </cell>
          <cell r="CK1">
            <v>85</v>
          </cell>
          <cell r="CL1">
            <v>86</v>
          </cell>
          <cell r="CM1">
            <v>87</v>
          </cell>
          <cell r="CN1">
            <v>88</v>
          </cell>
          <cell r="CO1">
            <v>89</v>
          </cell>
          <cell r="CP1">
            <v>90</v>
          </cell>
          <cell r="CQ1">
            <v>91</v>
          </cell>
          <cell r="CR1">
            <v>92</v>
          </cell>
          <cell r="CS1">
            <v>93</v>
          </cell>
          <cell r="CT1">
            <v>94</v>
          </cell>
          <cell r="CU1">
            <v>95</v>
          </cell>
          <cell r="CV1">
            <v>96</v>
          </cell>
          <cell r="CW1">
            <v>97</v>
          </cell>
          <cell r="CX1">
            <v>98</v>
          </cell>
          <cell r="CY1">
            <v>99</v>
          </cell>
          <cell r="CZ1">
            <v>100</v>
          </cell>
          <cell r="DA1">
            <v>101</v>
          </cell>
          <cell r="DB1">
            <v>102</v>
          </cell>
          <cell r="DC1">
            <v>103</v>
          </cell>
          <cell r="DD1">
            <v>104</v>
          </cell>
          <cell r="DE1">
            <v>105</v>
          </cell>
          <cell r="DF1">
            <v>106</v>
          </cell>
          <cell r="DG1">
            <v>107</v>
          </cell>
          <cell r="DH1">
            <v>108</v>
          </cell>
          <cell r="DI1">
            <v>109</v>
          </cell>
          <cell r="DJ1">
            <v>110</v>
          </cell>
          <cell r="DK1">
            <v>111</v>
          </cell>
          <cell r="DL1">
            <v>112</v>
          </cell>
          <cell r="DM1">
            <v>113</v>
          </cell>
          <cell r="DN1">
            <v>114</v>
          </cell>
          <cell r="DO1">
            <v>115</v>
          </cell>
          <cell r="DP1">
            <v>116</v>
          </cell>
          <cell r="DQ1">
            <v>117</v>
          </cell>
          <cell r="DR1">
            <v>118</v>
          </cell>
          <cell r="DS1">
            <v>119</v>
          </cell>
          <cell r="DT1">
            <v>120</v>
          </cell>
          <cell r="DU1">
            <v>121</v>
          </cell>
          <cell r="DV1">
            <v>122</v>
          </cell>
          <cell r="DW1">
            <v>123</v>
          </cell>
          <cell r="DX1">
            <v>124</v>
          </cell>
          <cell r="DY1">
            <v>125</v>
          </cell>
          <cell r="DZ1">
            <v>126</v>
          </cell>
          <cell r="EA1">
            <v>127</v>
          </cell>
          <cell r="EB1">
            <v>128</v>
          </cell>
          <cell r="EC1">
            <v>129</v>
          </cell>
          <cell r="ED1">
            <v>130</v>
          </cell>
          <cell r="EE1">
            <v>131</v>
          </cell>
          <cell r="EF1">
            <v>132</v>
          </cell>
          <cell r="EG1">
            <v>133</v>
          </cell>
          <cell r="EH1">
            <v>134</v>
          </cell>
          <cell r="EI1">
            <v>135</v>
          </cell>
          <cell r="EJ1">
            <v>136</v>
          </cell>
          <cell r="EK1">
            <v>137</v>
          </cell>
          <cell r="EL1">
            <v>138</v>
          </cell>
          <cell r="EM1">
            <v>139</v>
          </cell>
          <cell r="EN1">
            <v>140</v>
          </cell>
          <cell r="EO1">
            <v>141</v>
          </cell>
          <cell r="EP1">
            <v>142</v>
          </cell>
          <cell r="EQ1">
            <v>143</v>
          </cell>
          <cell r="ER1">
            <v>144</v>
          </cell>
          <cell r="ES1">
            <v>145</v>
          </cell>
          <cell r="ET1">
            <v>146</v>
          </cell>
          <cell r="EU1">
            <v>147</v>
          </cell>
          <cell r="EV1">
            <v>148</v>
          </cell>
          <cell r="EW1">
            <v>149</v>
          </cell>
          <cell r="EX1">
            <v>150</v>
          </cell>
          <cell r="EY1">
            <v>151</v>
          </cell>
          <cell r="EZ1">
            <v>152</v>
          </cell>
          <cell r="FA1">
            <v>153</v>
          </cell>
          <cell r="FB1">
            <v>154</v>
          </cell>
          <cell r="FC1">
            <v>155</v>
          </cell>
          <cell r="FD1">
            <v>156</v>
          </cell>
          <cell r="FE1">
            <v>157</v>
          </cell>
          <cell r="FF1">
            <v>158</v>
          </cell>
          <cell r="FG1">
            <v>159</v>
          </cell>
          <cell r="FH1">
            <v>160</v>
          </cell>
          <cell r="FI1">
            <v>161</v>
          </cell>
          <cell r="FJ1">
            <v>162</v>
          </cell>
          <cell r="FK1">
            <v>163</v>
          </cell>
          <cell r="FL1">
            <v>164</v>
          </cell>
          <cell r="FM1">
            <v>165</v>
          </cell>
          <cell r="FN1">
            <v>166</v>
          </cell>
          <cell r="FO1">
            <v>167</v>
          </cell>
          <cell r="FP1">
            <v>168</v>
          </cell>
          <cell r="FQ1">
            <v>169</v>
          </cell>
          <cell r="FR1">
            <v>170</v>
          </cell>
          <cell r="FS1">
            <v>171</v>
          </cell>
          <cell r="FT1">
            <v>172</v>
          </cell>
          <cell r="FU1">
            <v>173</v>
          </cell>
          <cell r="FV1">
            <v>174</v>
          </cell>
          <cell r="FW1">
            <v>175</v>
          </cell>
          <cell r="FX1">
            <v>176</v>
          </cell>
          <cell r="FY1">
            <v>177</v>
          </cell>
          <cell r="FZ1">
            <v>178</v>
          </cell>
          <cell r="GA1">
            <v>179</v>
          </cell>
          <cell r="GB1">
            <v>180</v>
          </cell>
          <cell r="GC1">
            <v>181</v>
          </cell>
          <cell r="GD1">
            <v>182</v>
          </cell>
          <cell r="GE1">
            <v>183</v>
          </cell>
          <cell r="GF1">
            <v>184</v>
          </cell>
          <cell r="GG1">
            <v>185</v>
          </cell>
          <cell r="GH1">
            <v>186</v>
          </cell>
          <cell r="GI1">
            <v>187</v>
          </cell>
          <cell r="GJ1">
            <v>188</v>
          </cell>
          <cell r="GK1">
            <v>189</v>
          </cell>
          <cell r="GL1">
            <v>190</v>
          </cell>
          <cell r="GM1">
            <v>191</v>
          </cell>
          <cell r="GN1">
            <v>192</v>
          </cell>
          <cell r="GO1">
            <v>193</v>
          </cell>
          <cell r="GP1">
            <v>194</v>
          </cell>
          <cell r="GQ1">
            <v>195</v>
          </cell>
          <cell r="GR1">
            <v>196</v>
          </cell>
          <cell r="GS1">
            <v>197</v>
          </cell>
          <cell r="GT1">
            <v>198</v>
          </cell>
          <cell r="GU1">
            <v>199</v>
          </cell>
          <cell r="GV1">
            <v>200</v>
          </cell>
          <cell r="GW1">
            <v>201</v>
          </cell>
          <cell r="GX1">
            <v>202</v>
          </cell>
          <cell r="GY1">
            <v>203</v>
          </cell>
          <cell r="GZ1">
            <v>204</v>
          </cell>
          <cell r="HA1">
            <v>205</v>
          </cell>
          <cell r="HB1">
            <v>206</v>
          </cell>
          <cell r="HC1">
            <v>207</v>
          </cell>
          <cell r="HD1">
            <v>208</v>
          </cell>
          <cell r="HE1">
            <v>209</v>
          </cell>
          <cell r="HF1">
            <v>210</v>
          </cell>
          <cell r="HG1">
            <v>211</v>
          </cell>
          <cell r="HH1">
            <v>212</v>
          </cell>
          <cell r="HI1">
            <v>213</v>
          </cell>
          <cell r="HJ1">
            <v>214</v>
          </cell>
          <cell r="HK1">
            <v>215</v>
          </cell>
          <cell r="HL1">
            <v>216</v>
          </cell>
          <cell r="HM1">
            <v>217</v>
          </cell>
          <cell r="HN1">
            <v>218</v>
          </cell>
          <cell r="HO1">
            <v>219</v>
          </cell>
          <cell r="HP1">
            <v>220</v>
          </cell>
          <cell r="HQ1">
            <v>221</v>
          </cell>
          <cell r="HR1">
            <v>222</v>
          </cell>
          <cell r="HS1">
            <v>223</v>
          </cell>
          <cell r="HT1">
            <v>224</v>
          </cell>
          <cell r="HU1">
            <v>225</v>
          </cell>
          <cell r="HV1">
            <v>226</v>
          </cell>
          <cell r="HW1">
            <v>227</v>
          </cell>
          <cell r="HX1">
            <v>228</v>
          </cell>
          <cell r="HY1">
            <v>229</v>
          </cell>
          <cell r="HZ1">
            <v>230</v>
          </cell>
          <cell r="IA1">
            <v>231</v>
          </cell>
          <cell r="IB1">
            <v>232</v>
          </cell>
          <cell r="IC1">
            <v>233</v>
          </cell>
          <cell r="ID1">
            <v>234</v>
          </cell>
          <cell r="IE1">
            <v>235</v>
          </cell>
          <cell r="IF1">
            <v>236</v>
          </cell>
          <cell r="IG1">
            <v>237</v>
          </cell>
          <cell r="IH1">
            <v>238</v>
          </cell>
          <cell r="II1">
            <v>239</v>
          </cell>
          <cell r="IJ1">
            <v>240</v>
          </cell>
          <cell r="IK1">
            <v>241</v>
          </cell>
          <cell r="IL1">
            <v>242</v>
          </cell>
          <cell r="IM1">
            <v>243</v>
          </cell>
          <cell r="IN1">
            <v>244</v>
          </cell>
          <cell r="IO1">
            <v>245</v>
          </cell>
          <cell r="IP1">
            <v>246</v>
          </cell>
          <cell r="IQ1">
            <v>247</v>
          </cell>
          <cell r="IR1">
            <v>248</v>
          </cell>
          <cell r="IS1">
            <v>249</v>
          </cell>
          <cell r="IT1">
            <v>250</v>
          </cell>
          <cell r="IU1">
            <v>251</v>
          </cell>
          <cell r="IV1">
            <v>252</v>
          </cell>
          <cell r="IW1">
            <v>253</v>
          </cell>
          <cell r="IX1">
            <v>254</v>
          </cell>
          <cell r="IY1">
            <v>255</v>
          </cell>
          <cell r="IZ1">
            <v>256</v>
          </cell>
          <cell r="JA1">
            <v>257</v>
          </cell>
          <cell r="JB1">
            <v>258</v>
          </cell>
          <cell r="JC1">
            <v>259</v>
          </cell>
          <cell r="JD1">
            <v>260</v>
          </cell>
          <cell r="JE1">
            <v>261</v>
          </cell>
          <cell r="JF1">
            <v>262</v>
          </cell>
          <cell r="JG1">
            <v>263</v>
          </cell>
          <cell r="JH1">
            <v>264</v>
          </cell>
          <cell r="JI1">
            <v>265</v>
          </cell>
          <cell r="JJ1">
            <v>266</v>
          </cell>
          <cell r="JK1">
            <v>267</v>
          </cell>
          <cell r="JL1">
            <v>268</v>
          </cell>
          <cell r="JM1">
            <v>269</v>
          </cell>
          <cell r="JN1">
            <v>270</v>
          </cell>
          <cell r="JO1">
            <v>271</v>
          </cell>
          <cell r="JP1">
            <v>272</v>
          </cell>
          <cell r="JQ1">
            <v>273</v>
          </cell>
          <cell r="JR1">
            <v>274</v>
          </cell>
          <cell r="JS1">
            <v>275</v>
          </cell>
          <cell r="JT1">
            <v>276</v>
          </cell>
          <cell r="JU1">
            <v>277</v>
          </cell>
          <cell r="JV1">
            <v>278</v>
          </cell>
          <cell r="JW1">
            <v>279</v>
          </cell>
          <cell r="JX1">
            <v>280</v>
          </cell>
          <cell r="JY1">
            <v>281</v>
          </cell>
          <cell r="JZ1">
            <v>282</v>
          </cell>
          <cell r="KA1">
            <v>283</v>
          </cell>
          <cell r="KB1">
            <v>284</v>
          </cell>
          <cell r="KC1">
            <v>285</v>
          </cell>
          <cell r="KD1">
            <v>286</v>
          </cell>
          <cell r="KE1">
            <v>287</v>
          </cell>
          <cell r="KF1">
            <v>288</v>
          </cell>
          <cell r="KG1">
            <v>289</v>
          </cell>
          <cell r="KH1">
            <v>290</v>
          </cell>
          <cell r="KI1">
            <v>291</v>
          </cell>
          <cell r="KJ1">
            <v>292</v>
          </cell>
          <cell r="KK1">
            <v>293</v>
          </cell>
          <cell r="KL1">
            <v>294</v>
          </cell>
          <cell r="KM1">
            <v>295</v>
          </cell>
          <cell r="KN1">
            <v>296</v>
          </cell>
          <cell r="KO1">
            <v>297</v>
          </cell>
          <cell r="KP1">
            <v>298</v>
          </cell>
          <cell r="KQ1">
            <v>299</v>
          </cell>
          <cell r="KR1">
            <v>300</v>
          </cell>
          <cell r="KS1">
            <v>301</v>
          </cell>
          <cell r="KT1">
            <v>302</v>
          </cell>
          <cell r="KU1">
            <v>303</v>
          </cell>
          <cell r="KV1">
            <v>304</v>
          </cell>
          <cell r="KW1">
            <v>305</v>
          </cell>
          <cell r="KX1">
            <v>306</v>
          </cell>
          <cell r="KY1">
            <v>307</v>
          </cell>
          <cell r="KZ1">
            <v>308</v>
          </cell>
          <cell r="LA1">
            <v>309</v>
          </cell>
          <cell r="LB1">
            <v>310</v>
          </cell>
          <cell r="LC1">
            <v>311</v>
          </cell>
          <cell r="LD1">
            <v>312</v>
          </cell>
          <cell r="LE1">
            <v>313</v>
          </cell>
          <cell r="LF1">
            <v>314</v>
          </cell>
          <cell r="LG1">
            <v>315</v>
          </cell>
          <cell r="LH1">
            <v>316</v>
          </cell>
          <cell r="LI1">
            <v>317</v>
          </cell>
          <cell r="LJ1">
            <v>318</v>
          </cell>
          <cell r="LK1">
            <v>319</v>
          </cell>
          <cell r="LL1">
            <v>320</v>
          </cell>
          <cell r="LM1">
            <v>321</v>
          </cell>
          <cell r="LN1">
            <v>322</v>
          </cell>
          <cell r="LO1">
            <v>323</v>
          </cell>
          <cell r="LP1">
            <v>324</v>
          </cell>
          <cell r="LQ1">
            <v>325</v>
          </cell>
          <cell r="LR1">
            <v>326</v>
          </cell>
          <cell r="LS1">
            <v>327</v>
          </cell>
          <cell r="LT1">
            <v>328</v>
          </cell>
          <cell r="LU1">
            <v>329</v>
          </cell>
          <cell r="LV1">
            <v>330</v>
          </cell>
          <cell r="LW1">
            <v>331</v>
          </cell>
          <cell r="LX1">
            <v>332</v>
          </cell>
          <cell r="LY1">
            <v>333</v>
          </cell>
          <cell r="LZ1">
            <v>334</v>
          </cell>
          <cell r="MA1">
            <v>335</v>
          </cell>
          <cell r="MB1">
            <v>336</v>
          </cell>
          <cell r="MC1">
            <v>337</v>
          </cell>
          <cell r="MD1">
            <v>338</v>
          </cell>
          <cell r="ME1">
            <v>339</v>
          </cell>
          <cell r="MF1">
            <v>340</v>
          </cell>
          <cell r="MG1">
            <v>341</v>
          </cell>
          <cell r="MH1">
            <v>342</v>
          </cell>
          <cell r="MI1">
            <v>343</v>
          </cell>
          <cell r="MJ1">
            <v>344</v>
          </cell>
          <cell r="MK1">
            <v>345</v>
          </cell>
          <cell r="ML1">
            <v>346</v>
          </cell>
          <cell r="MM1">
            <v>347</v>
          </cell>
          <cell r="MN1">
            <v>348</v>
          </cell>
          <cell r="MO1">
            <v>349</v>
          </cell>
          <cell r="MP1">
            <v>350</v>
          </cell>
          <cell r="MQ1">
            <v>351</v>
          </cell>
          <cell r="MR1">
            <v>352</v>
          </cell>
          <cell r="MS1">
            <v>353</v>
          </cell>
          <cell r="MT1">
            <v>354</v>
          </cell>
          <cell r="MU1">
            <v>355</v>
          </cell>
          <cell r="MV1">
            <v>356</v>
          </cell>
          <cell r="MW1">
            <v>357</v>
          </cell>
          <cell r="MX1">
            <v>358</v>
          </cell>
          <cell r="MY1">
            <v>359</v>
          </cell>
          <cell r="MZ1">
            <v>360</v>
          </cell>
          <cell r="NA1">
            <v>361</v>
          </cell>
          <cell r="NB1">
            <v>362</v>
          </cell>
          <cell r="NC1">
            <v>363</v>
          </cell>
          <cell r="ND1">
            <v>364</v>
          </cell>
          <cell r="NE1">
            <v>365</v>
          </cell>
          <cell r="NF1">
            <v>366</v>
          </cell>
          <cell r="NG1">
            <v>367</v>
          </cell>
          <cell r="NH1">
            <v>368</v>
          </cell>
          <cell r="NI1">
            <v>369</v>
          </cell>
          <cell r="NJ1">
            <v>370</v>
          </cell>
          <cell r="NK1">
            <v>371</v>
          </cell>
          <cell r="NL1">
            <v>372</v>
          </cell>
          <cell r="NM1">
            <v>373</v>
          </cell>
          <cell r="NN1">
            <v>374</v>
          </cell>
          <cell r="NO1">
            <v>375</v>
          </cell>
          <cell r="NP1">
            <v>376</v>
          </cell>
          <cell r="NQ1">
            <v>377</v>
          </cell>
          <cell r="NR1">
            <v>378</v>
          </cell>
          <cell r="NS1">
            <v>379</v>
          </cell>
          <cell r="NT1">
            <v>380</v>
          </cell>
          <cell r="NU1">
            <v>381</v>
          </cell>
          <cell r="NV1">
            <v>382</v>
          </cell>
          <cell r="NW1">
            <v>383</v>
          </cell>
          <cell r="NX1">
            <v>384</v>
          </cell>
          <cell r="NY1">
            <v>385</v>
          </cell>
          <cell r="NZ1">
            <v>386</v>
          </cell>
          <cell r="OA1">
            <v>387</v>
          </cell>
          <cell r="OB1">
            <v>388</v>
          </cell>
          <cell r="OC1">
            <v>389</v>
          </cell>
          <cell r="OD1">
            <v>390</v>
          </cell>
          <cell r="OE1">
            <v>391</v>
          </cell>
          <cell r="OF1">
            <v>392</v>
          </cell>
          <cell r="OG1">
            <v>393</v>
          </cell>
          <cell r="OH1">
            <v>394</v>
          </cell>
          <cell r="OI1">
            <v>395</v>
          </cell>
          <cell r="OJ1">
            <v>396</v>
          </cell>
          <cell r="OK1">
            <v>397</v>
          </cell>
          <cell r="OL1">
            <v>398</v>
          </cell>
          <cell r="OM1">
            <v>399</v>
          </cell>
          <cell r="ON1">
            <v>400</v>
          </cell>
          <cell r="OO1">
            <v>401</v>
          </cell>
          <cell r="OP1">
            <v>402</v>
          </cell>
          <cell r="OQ1">
            <v>403</v>
          </cell>
          <cell r="OR1">
            <v>404</v>
          </cell>
          <cell r="OS1">
            <v>405</v>
          </cell>
          <cell r="OT1">
            <v>406</v>
          </cell>
          <cell r="OU1">
            <v>407</v>
          </cell>
          <cell r="OV1">
            <v>408</v>
          </cell>
          <cell r="OW1">
            <v>409</v>
          </cell>
          <cell r="OX1">
            <v>410</v>
          </cell>
          <cell r="OY1">
            <v>411</v>
          </cell>
          <cell r="OZ1">
            <v>412</v>
          </cell>
          <cell r="PA1">
            <v>413</v>
          </cell>
          <cell r="PB1">
            <v>414</v>
          </cell>
          <cell r="PC1">
            <v>415</v>
          </cell>
          <cell r="PD1">
            <v>416</v>
          </cell>
          <cell r="PE1">
            <v>417</v>
          </cell>
          <cell r="PF1">
            <v>418</v>
          </cell>
          <cell r="PG1">
            <v>419</v>
          </cell>
          <cell r="PH1">
            <v>420</v>
          </cell>
          <cell r="PI1">
            <v>421</v>
          </cell>
          <cell r="PJ1">
            <v>422</v>
          </cell>
          <cell r="PK1">
            <v>423</v>
          </cell>
          <cell r="PL1">
            <v>424</v>
          </cell>
          <cell r="PM1">
            <v>425</v>
          </cell>
          <cell r="PN1">
            <v>426</v>
          </cell>
          <cell r="PO1">
            <v>427</v>
          </cell>
          <cell r="PP1">
            <v>428</v>
          </cell>
          <cell r="PQ1">
            <v>429</v>
          </cell>
          <cell r="PR1">
            <v>430</v>
          </cell>
          <cell r="PS1">
            <v>431</v>
          </cell>
          <cell r="PT1">
            <v>432</v>
          </cell>
          <cell r="PU1">
            <v>433</v>
          </cell>
          <cell r="PV1">
            <v>434</v>
          </cell>
          <cell r="PW1">
            <v>435</v>
          </cell>
          <cell r="PX1">
            <v>436</v>
          </cell>
          <cell r="PY1">
            <v>437</v>
          </cell>
          <cell r="PZ1">
            <v>438</v>
          </cell>
          <cell r="QA1">
            <v>439</v>
          </cell>
          <cell r="QB1">
            <v>440</v>
          </cell>
          <cell r="QC1">
            <v>441</v>
          </cell>
          <cell r="QD1">
            <v>442</v>
          </cell>
          <cell r="QE1">
            <v>443</v>
          </cell>
          <cell r="QF1">
            <v>444</v>
          </cell>
          <cell r="QG1">
            <v>445</v>
          </cell>
          <cell r="QH1">
            <v>446</v>
          </cell>
          <cell r="QI1">
            <v>447</v>
          </cell>
          <cell r="QJ1">
            <v>448</v>
          </cell>
          <cell r="QK1">
            <v>449</v>
          </cell>
          <cell r="QL1">
            <v>450</v>
          </cell>
          <cell r="QM1">
            <v>451</v>
          </cell>
          <cell r="QN1">
            <v>452</v>
          </cell>
          <cell r="QO1">
            <v>453</v>
          </cell>
          <cell r="QP1">
            <v>454</v>
          </cell>
          <cell r="QQ1">
            <v>455</v>
          </cell>
          <cell r="QR1">
            <v>456</v>
          </cell>
          <cell r="QS1">
            <v>457</v>
          </cell>
          <cell r="QT1">
            <v>458</v>
          </cell>
          <cell r="QU1">
            <v>459</v>
          </cell>
          <cell r="QV1">
            <v>460</v>
          </cell>
          <cell r="QW1">
            <v>461</v>
          </cell>
          <cell r="QX1">
            <v>462</v>
          </cell>
          <cell r="QY1">
            <v>463</v>
          </cell>
          <cell r="QZ1">
            <v>464</v>
          </cell>
          <cell r="RA1">
            <v>465</v>
          </cell>
          <cell r="RB1">
            <v>466</v>
          </cell>
          <cell r="RC1">
            <v>467</v>
          </cell>
          <cell r="RD1">
            <v>468</v>
          </cell>
          <cell r="RE1">
            <v>469</v>
          </cell>
          <cell r="RF1">
            <v>470</v>
          </cell>
          <cell r="RG1">
            <v>471</v>
          </cell>
          <cell r="RH1">
            <v>472</v>
          </cell>
          <cell r="RI1">
            <v>473</v>
          </cell>
          <cell r="RJ1">
            <v>474</v>
          </cell>
          <cell r="RK1">
            <v>475</v>
          </cell>
          <cell r="RL1">
            <v>476</v>
          </cell>
          <cell r="RM1">
            <v>477</v>
          </cell>
          <cell r="RN1">
            <v>478</v>
          </cell>
          <cell r="RO1">
            <v>479</v>
          </cell>
          <cell r="RP1">
            <v>480</v>
          </cell>
          <cell r="RQ1">
            <v>481</v>
          </cell>
          <cell r="RR1">
            <v>482</v>
          </cell>
          <cell r="RS1">
            <v>483</v>
          </cell>
          <cell r="RT1">
            <v>484</v>
          </cell>
          <cell r="RU1">
            <v>485</v>
          </cell>
          <cell r="RV1">
            <v>486</v>
          </cell>
          <cell r="RW1">
            <v>487</v>
          </cell>
          <cell r="RX1">
            <v>488</v>
          </cell>
          <cell r="RY1">
            <v>489</v>
          </cell>
          <cell r="RZ1">
            <v>490</v>
          </cell>
          <cell r="SA1">
            <v>491</v>
          </cell>
          <cell r="SB1">
            <v>492</v>
          </cell>
          <cell r="SC1">
            <v>493</v>
          </cell>
          <cell r="SD1">
            <v>494</v>
          </cell>
          <cell r="SE1">
            <v>495</v>
          </cell>
          <cell r="SF1">
            <v>496</v>
          </cell>
          <cell r="SG1">
            <v>497</v>
          </cell>
          <cell r="SH1">
            <v>498</v>
          </cell>
          <cell r="SI1">
            <v>499</v>
          </cell>
          <cell r="SJ1">
            <v>500</v>
          </cell>
        </row>
        <row r="2">
          <cell r="A2" t="str">
            <v>Questions /</v>
          </cell>
          <cell r="C2" t="str">
            <v>Topic</v>
          </cell>
          <cell r="D2" t="str">
            <v>MAX</v>
          </cell>
          <cell r="SJ2" t="str">
            <v xml:space="preserve">Example Student </v>
          </cell>
        </row>
        <row r="3">
          <cell r="A3">
            <v>1</v>
          </cell>
          <cell r="B3" t="str">
            <v>a</v>
          </cell>
          <cell r="C3" t="str">
            <v>Order integers</v>
          </cell>
          <cell r="D3">
            <v>1</v>
          </cell>
          <cell r="SJ3">
            <v>1</v>
          </cell>
        </row>
        <row r="4">
          <cell r="A4">
            <v>1</v>
          </cell>
          <cell r="B4" t="str">
            <v>b</v>
          </cell>
          <cell r="C4" t="str">
            <v>Multiplication</v>
          </cell>
          <cell r="D4">
            <v>1</v>
          </cell>
          <cell r="SJ4">
            <v>2</v>
          </cell>
        </row>
        <row r="5">
          <cell r="A5">
            <v>2</v>
          </cell>
          <cell r="C5" t="str">
            <v xml:space="preserve">Form an expression </v>
          </cell>
          <cell r="D5">
            <v>2</v>
          </cell>
          <cell r="SJ5">
            <v>3</v>
          </cell>
        </row>
        <row r="6">
          <cell r="A6">
            <v>3</v>
          </cell>
          <cell r="B6" t="str">
            <v>i</v>
          </cell>
          <cell r="C6" t="str">
            <v>Place value</v>
          </cell>
          <cell r="D6">
            <v>1</v>
          </cell>
          <cell r="SJ6">
            <v>4</v>
          </cell>
        </row>
        <row r="7">
          <cell r="A7">
            <v>3</v>
          </cell>
          <cell r="B7" t="str">
            <v>ii</v>
          </cell>
          <cell r="D7">
            <v>1</v>
          </cell>
          <cell r="SJ7">
            <v>5</v>
          </cell>
        </row>
        <row r="8">
          <cell r="A8" t="str">
            <v>4</v>
          </cell>
          <cell r="C8" t="str">
            <v>Fraction of an amount</v>
          </cell>
          <cell r="D8">
            <v>2</v>
          </cell>
          <cell r="SJ8">
            <v>6</v>
          </cell>
        </row>
        <row r="9">
          <cell r="A9" t="str">
            <v>5</v>
          </cell>
          <cell r="B9" t="str">
            <v>a</v>
          </cell>
          <cell r="C9" t="str">
            <v>Relate ratio to fractions</v>
          </cell>
          <cell r="D9">
            <v>1</v>
          </cell>
          <cell r="SJ9">
            <v>7</v>
          </cell>
        </row>
        <row r="10">
          <cell r="A10">
            <v>5</v>
          </cell>
          <cell r="B10" t="str">
            <v>b</v>
          </cell>
          <cell r="C10" t="str">
            <v>Share in a given ratio</v>
          </cell>
          <cell r="D10">
            <v>2</v>
          </cell>
          <cell r="SJ10">
            <v>8</v>
          </cell>
        </row>
        <row r="11">
          <cell r="A11">
            <v>6</v>
          </cell>
          <cell r="B11" t="str">
            <v>a</v>
          </cell>
          <cell r="C11" t="str">
            <v>Calculate median</v>
          </cell>
          <cell r="D11">
            <v>1</v>
          </cell>
          <cell r="SJ11">
            <v>9</v>
          </cell>
        </row>
        <row r="12">
          <cell r="A12">
            <v>6</v>
          </cell>
          <cell r="B12" t="str">
            <v>b</v>
          </cell>
          <cell r="C12" t="str">
            <v>Work out the range</v>
          </cell>
          <cell r="D12">
            <v>2</v>
          </cell>
          <cell r="SJ12">
            <v>10</v>
          </cell>
        </row>
        <row r="13">
          <cell r="A13">
            <v>6</v>
          </cell>
          <cell r="B13" t="str">
            <v>c</v>
          </cell>
          <cell r="C13" t="str">
            <v>Calculate mean</v>
          </cell>
          <cell r="D13">
            <v>2</v>
          </cell>
          <cell r="SJ13">
            <v>11</v>
          </cell>
        </row>
        <row r="14">
          <cell r="A14">
            <v>7</v>
          </cell>
          <cell r="C14" t="str">
            <v xml:space="preserve">Systematic listing </v>
          </cell>
          <cell r="D14">
            <v>2</v>
          </cell>
          <cell r="SJ14">
            <v>12</v>
          </cell>
        </row>
        <row r="15">
          <cell r="A15" t="str">
            <v>8</v>
          </cell>
          <cell r="C15" t="str">
            <v>Problem solving with money</v>
          </cell>
          <cell r="D15">
            <v>2</v>
          </cell>
          <cell r="SJ15">
            <v>13</v>
          </cell>
        </row>
        <row r="16">
          <cell r="A16" t="str">
            <v>9</v>
          </cell>
          <cell r="C16" t="str">
            <v>Standard units of time</v>
          </cell>
          <cell r="D16">
            <v>3</v>
          </cell>
          <cell r="SJ16">
            <v>14</v>
          </cell>
        </row>
        <row r="17">
          <cell r="A17">
            <v>10</v>
          </cell>
          <cell r="C17" t="str">
            <v xml:space="preserve">Proportional reasoning </v>
          </cell>
          <cell r="D17">
            <v>3</v>
          </cell>
          <cell r="SJ17">
            <v>15</v>
          </cell>
        </row>
        <row r="18">
          <cell r="A18" t="str">
            <v>11</v>
          </cell>
          <cell r="B18" t="str">
            <v>a</v>
          </cell>
          <cell r="C18" t="str">
            <v xml:space="preserve">Substitution </v>
          </cell>
          <cell r="D18">
            <v>2</v>
          </cell>
          <cell r="SJ18">
            <v>16</v>
          </cell>
        </row>
        <row r="19">
          <cell r="A19" t="str">
            <v>11</v>
          </cell>
          <cell r="B19" t="str">
            <v>b</v>
          </cell>
          <cell r="C19" t="str">
            <v>Change the subject</v>
          </cell>
          <cell r="D19">
            <v>2</v>
          </cell>
          <cell r="SJ19">
            <v>17</v>
          </cell>
        </row>
        <row r="20">
          <cell r="A20">
            <v>12</v>
          </cell>
          <cell r="B20" t="str">
            <v>a</v>
          </cell>
          <cell r="C20" t="str">
            <v xml:space="preserve">Volume of prisms </v>
          </cell>
          <cell r="D20">
            <v>2</v>
          </cell>
          <cell r="SJ20">
            <v>18</v>
          </cell>
        </row>
        <row r="21">
          <cell r="A21">
            <v>12</v>
          </cell>
          <cell r="B21" t="str">
            <v>b i</v>
          </cell>
          <cell r="C21" t="str">
            <v>Drawing 3D cuboids</v>
          </cell>
          <cell r="D21">
            <v>1</v>
          </cell>
        </row>
        <row r="22">
          <cell r="A22">
            <v>12</v>
          </cell>
          <cell r="B22" t="str">
            <v>b ii</v>
          </cell>
          <cell r="C22" t="str">
            <v>Surface area of a prism</v>
          </cell>
          <cell r="D22">
            <v>2</v>
          </cell>
          <cell r="SJ22">
            <v>19</v>
          </cell>
        </row>
        <row r="23">
          <cell r="A23">
            <v>13</v>
          </cell>
          <cell r="C23" t="str">
            <v>Angle facts - in a triangle</v>
          </cell>
          <cell r="D23">
            <v>5</v>
          </cell>
          <cell r="SJ23">
            <v>20</v>
          </cell>
        </row>
        <row r="24">
          <cell r="A24">
            <v>14</v>
          </cell>
          <cell r="B24" t="str">
            <v>a</v>
          </cell>
          <cell r="C24" t="str">
            <v>Currency conversion</v>
          </cell>
          <cell r="D24">
            <v>5</v>
          </cell>
          <cell r="SJ24">
            <v>21</v>
          </cell>
        </row>
        <row r="25">
          <cell r="A25">
            <v>14</v>
          </cell>
          <cell r="B25" t="str">
            <v>b</v>
          </cell>
          <cell r="D25">
            <v>1</v>
          </cell>
          <cell r="SJ25">
            <v>22</v>
          </cell>
        </row>
        <row r="26">
          <cell r="A26">
            <v>15</v>
          </cell>
          <cell r="B26" t="str">
            <v>a</v>
          </cell>
          <cell r="C26" t="str">
            <v>Venn diagrams</v>
          </cell>
          <cell r="D26">
            <v>4</v>
          </cell>
          <cell r="SJ26">
            <v>23</v>
          </cell>
        </row>
        <row r="27">
          <cell r="A27">
            <v>15</v>
          </cell>
          <cell r="B27" t="str">
            <v>b</v>
          </cell>
          <cell r="D27">
            <v>2</v>
          </cell>
          <cell r="SJ27">
            <v>24</v>
          </cell>
        </row>
        <row r="28">
          <cell r="A28">
            <v>16</v>
          </cell>
          <cell r="C28" t="str">
            <v>Simultaneous equations</v>
          </cell>
          <cell r="D28">
            <v>3</v>
          </cell>
          <cell r="SJ28">
            <v>25</v>
          </cell>
        </row>
        <row r="29">
          <cell r="A29">
            <v>17</v>
          </cell>
          <cell r="B29" t="str">
            <v>a</v>
          </cell>
          <cell r="C29" t="str">
            <v>Median from a table</v>
          </cell>
          <cell r="D29">
            <v>1</v>
          </cell>
          <cell r="SJ29">
            <v>26</v>
          </cell>
        </row>
        <row r="30">
          <cell r="A30">
            <v>17</v>
          </cell>
          <cell r="B30" t="str">
            <v>b</v>
          </cell>
          <cell r="C30" t="str">
            <v>Calculate probabilities</v>
          </cell>
          <cell r="D30">
            <v>1</v>
          </cell>
          <cell r="SJ30">
            <v>27</v>
          </cell>
        </row>
        <row r="31">
          <cell r="A31">
            <v>18</v>
          </cell>
          <cell r="C31" t="str">
            <v xml:space="preserve">Fractions, %age &amp; and ratio </v>
          </cell>
          <cell r="D31">
            <v>5</v>
          </cell>
          <cell r="SJ31">
            <v>28</v>
          </cell>
        </row>
        <row r="32">
          <cell r="A32">
            <v>19</v>
          </cell>
          <cell r="C32" t="str">
            <v>Angle facts - int/ext angles</v>
          </cell>
          <cell r="D32">
            <v>4</v>
          </cell>
          <cell r="SJ32">
            <v>29</v>
          </cell>
        </row>
        <row r="33">
          <cell r="A33">
            <v>20</v>
          </cell>
          <cell r="C33" t="str">
            <v>Density</v>
          </cell>
          <cell r="D33">
            <v>4</v>
          </cell>
          <cell r="SJ33">
            <v>30</v>
          </cell>
        </row>
        <row r="34">
          <cell r="A34">
            <v>21</v>
          </cell>
          <cell r="C34" t="str">
            <v>Similarity</v>
          </cell>
          <cell r="D34">
            <v>2</v>
          </cell>
          <cell r="SJ34">
            <v>31</v>
          </cell>
        </row>
        <row r="35">
          <cell r="A35">
            <v>22</v>
          </cell>
          <cell r="B35" t="str">
            <v>a</v>
          </cell>
          <cell r="C35" t="str">
            <v>Reciprocal functions</v>
          </cell>
          <cell r="D35">
            <v>2</v>
          </cell>
          <cell r="SJ35">
            <v>32</v>
          </cell>
        </row>
        <row r="36">
          <cell r="A36">
            <v>22</v>
          </cell>
          <cell r="B36" t="str">
            <v>b</v>
          </cell>
          <cell r="D36">
            <v>2</v>
          </cell>
          <cell r="SJ36">
            <v>33</v>
          </cell>
        </row>
        <row r="37">
          <cell r="A37">
            <v>23</v>
          </cell>
          <cell r="B37" t="str">
            <v>a i</v>
          </cell>
          <cell r="C37" t="str">
            <v>Limits of accuracy</v>
          </cell>
          <cell r="D37">
            <v>1</v>
          </cell>
          <cell r="SJ37">
            <v>34</v>
          </cell>
        </row>
        <row r="38">
          <cell r="A38">
            <v>23</v>
          </cell>
          <cell r="B38" t="str">
            <v>a ii</v>
          </cell>
          <cell r="D38">
            <v>1</v>
          </cell>
          <cell r="SJ38">
            <v>35</v>
          </cell>
        </row>
        <row r="39">
          <cell r="A39">
            <v>23</v>
          </cell>
          <cell r="B39" t="str">
            <v>b</v>
          </cell>
          <cell r="C39" t="str">
            <v>Growth and decay</v>
          </cell>
          <cell r="D39">
            <v>2</v>
          </cell>
          <cell r="SJ39">
            <v>36</v>
          </cell>
        </row>
        <row r="40">
          <cell r="SJ40">
            <v>37</v>
          </cell>
        </row>
        <row r="41">
          <cell r="SJ41">
            <v>38</v>
          </cell>
        </row>
        <row r="42">
          <cell r="SJ42">
            <v>39</v>
          </cell>
        </row>
        <row r="43">
          <cell r="SJ43">
            <v>40</v>
          </cell>
        </row>
        <row r="44">
          <cell r="SJ44">
            <v>41</v>
          </cell>
        </row>
        <row r="45">
          <cell r="A45" t="str">
            <v>Total Marks</v>
          </cell>
          <cell r="D45">
            <v>80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Q45">
            <v>0</v>
          </cell>
          <cell r="IR45">
            <v>0</v>
          </cell>
          <cell r="IS45">
            <v>0</v>
          </cell>
          <cell r="IT45">
            <v>0</v>
          </cell>
          <cell r="IU45">
            <v>0</v>
          </cell>
          <cell r="IV45">
            <v>0</v>
          </cell>
          <cell r="IW45">
            <v>0</v>
          </cell>
          <cell r="IX45">
            <v>0</v>
          </cell>
          <cell r="IY45">
            <v>0</v>
          </cell>
          <cell r="IZ45">
            <v>0</v>
          </cell>
          <cell r="JA45">
            <v>0</v>
          </cell>
          <cell r="JB45">
            <v>0</v>
          </cell>
          <cell r="JC45">
            <v>0</v>
          </cell>
          <cell r="JD45">
            <v>0</v>
          </cell>
          <cell r="JE45">
            <v>0</v>
          </cell>
          <cell r="JF45">
            <v>0</v>
          </cell>
          <cell r="JG45">
            <v>0</v>
          </cell>
          <cell r="JH45">
            <v>0</v>
          </cell>
          <cell r="JI45">
            <v>0</v>
          </cell>
          <cell r="JJ45">
            <v>0</v>
          </cell>
          <cell r="JK45">
            <v>0</v>
          </cell>
          <cell r="JL45">
            <v>0</v>
          </cell>
          <cell r="JM45">
            <v>0</v>
          </cell>
          <cell r="JN45">
            <v>0</v>
          </cell>
          <cell r="JO45">
            <v>0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0</v>
          </cell>
          <cell r="JX45">
            <v>0</v>
          </cell>
          <cell r="JY45">
            <v>0</v>
          </cell>
          <cell r="JZ45">
            <v>0</v>
          </cell>
          <cell r="KA45">
            <v>0</v>
          </cell>
          <cell r="KB45">
            <v>0</v>
          </cell>
          <cell r="KC45">
            <v>0</v>
          </cell>
          <cell r="KD45">
            <v>0</v>
          </cell>
          <cell r="KE45">
            <v>0</v>
          </cell>
          <cell r="KF45">
            <v>0</v>
          </cell>
          <cell r="KG45">
            <v>0</v>
          </cell>
          <cell r="KH45">
            <v>0</v>
          </cell>
          <cell r="KI45">
            <v>0</v>
          </cell>
          <cell r="KJ45">
            <v>0</v>
          </cell>
          <cell r="KK45">
            <v>0</v>
          </cell>
          <cell r="KL45">
            <v>0</v>
          </cell>
          <cell r="KM45">
            <v>0</v>
          </cell>
          <cell r="KN45">
            <v>0</v>
          </cell>
          <cell r="KO45">
            <v>0</v>
          </cell>
          <cell r="KP45">
            <v>0</v>
          </cell>
          <cell r="KQ45">
            <v>0</v>
          </cell>
          <cell r="KR45">
            <v>0</v>
          </cell>
          <cell r="KS45">
            <v>0</v>
          </cell>
          <cell r="KT45">
            <v>0</v>
          </cell>
          <cell r="KU45">
            <v>0</v>
          </cell>
          <cell r="KV45">
            <v>0</v>
          </cell>
          <cell r="KW45">
            <v>0</v>
          </cell>
          <cell r="KX45">
            <v>0</v>
          </cell>
          <cell r="KY45">
            <v>0</v>
          </cell>
          <cell r="KZ45">
            <v>0</v>
          </cell>
          <cell r="LA45">
            <v>0</v>
          </cell>
          <cell r="LB45">
            <v>0</v>
          </cell>
          <cell r="LC45">
            <v>0</v>
          </cell>
          <cell r="LD45">
            <v>0</v>
          </cell>
          <cell r="LE45">
            <v>0</v>
          </cell>
          <cell r="LF45">
            <v>0</v>
          </cell>
          <cell r="LG45">
            <v>0</v>
          </cell>
          <cell r="LH45">
            <v>0</v>
          </cell>
          <cell r="LI45">
            <v>0</v>
          </cell>
          <cell r="LJ45">
            <v>0</v>
          </cell>
          <cell r="LK45">
            <v>0</v>
          </cell>
          <cell r="LL45">
            <v>0</v>
          </cell>
          <cell r="LM45">
            <v>0</v>
          </cell>
          <cell r="LN45">
            <v>0</v>
          </cell>
          <cell r="LO45">
            <v>0</v>
          </cell>
          <cell r="LP45">
            <v>0</v>
          </cell>
          <cell r="LQ45">
            <v>0</v>
          </cell>
          <cell r="LR45">
            <v>0</v>
          </cell>
          <cell r="LS45">
            <v>0</v>
          </cell>
          <cell r="LT45">
            <v>0</v>
          </cell>
          <cell r="LU45">
            <v>0</v>
          </cell>
          <cell r="LV45">
            <v>0</v>
          </cell>
          <cell r="LW45">
            <v>0</v>
          </cell>
          <cell r="LX45">
            <v>0</v>
          </cell>
          <cell r="LY45">
            <v>0</v>
          </cell>
          <cell r="LZ45">
            <v>0</v>
          </cell>
          <cell r="MA45">
            <v>0</v>
          </cell>
          <cell r="MB45">
            <v>0</v>
          </cell>
          <cell r="MC45">
            <v>0</v>
          </cell>
          <cell r="MD45">
            <v>0</v>
          </cell>
          <cell r="ME45">
            <v>0</v>
          </cell>
          <cell r="MF45">
            <v>0</v>
          </cell>
          <cell r="MG45">
            <v>0</v>
          </cell>
          <cell r="MH45">
            <v>0</v>
          </cell>
          <cell r="MI45">
            <v>0</v>
          </cell>
          <cell r="MJ45">
            <v>0</v>
          </cell>
          <cell r="MK45">
            <v>0</v>
          </cell>
          <cell r="ML45">
            <v>0</v>
          </cell>
          <cell r="MM45">
            <v>0</v>
          </cell>
          <cell r="MN45">
            <v>0</v>
          </cell>
          <cell r="MO45">
            <v>0</v>
          </cell>
          <cell r="MP45">
            <v>0</v>
          </cell>
          <cell r="MQ45">
            <v>0</v>
          </cell>
          <cell r="MR45">
            <v>0</v>
          </cell>
          <cell r="MS45">
            <v>0</v>
          </cell>
          <cell r="MT45">
            <v>0</v>
          </cell>
          <cell r="MU45">
            <v>0</v>
          </cell>
          <cell r="MV45">
            <v>0</v>
          </cell>
          <cell r="MW45">
            <v>0</v>
          </cell>
          <cell r="MX45">
            <v>0</v>
          </cell>
          <cell r="MY45">
            <v>0</v>
          </cell>
          <cell r="MZ45">
            <v>0</v>
          </cell>
          <cell r="NA45">
            <v>0</v>
          </cell>
          <cell r="NB45">
            <v>0</v>
          </cell>
          <cell r="NC45">
            <v>0</v>
          </cell>
          <cell r="ND45">
            <v>0</v>
          </cell>
          <cell r="NE45">
            <v>0</v>
          </cell>
          <cell r="NF45">
            <v>0</v>
          </cell>
          <cell r="NG45">
            <v>0</v>
          </cell>
          <cell r="NH45">
            <v>0</v>
          </cell>
          <cell r="NI45">
            <v>0</v>
          </cell>
          <cell r="NJ45">
            <v>0</v>
          </cell>
          <cell r="NK45">
            <v>0</v>
          </cell>
          <cell r="NL45">
            <v>0</v>
          </cell>
          <cell r="NM45">
            <v>0</v>
          </cell>
          <cell r="NN45">
            <v>0</v>
          </cell>
          <cell r="NO45">
            <v>0</v>
          </cell>
          <cell r="NP45">
            <v>0</v>
          </cell>
          <cell r="NQ45">
            <v>0</v>
          </cell>
          <cell r="NR45">
            <v>0</v>
          </cell>
          <cell r="NS45">
            <v>0</v>
          </cell>
          <cell r="NT45">
            <v>0</v>
          </cell>
          <cell r="NU45">
            <v>0</v>
          </cell>
          <cell r="NV45">
            <v>0</v>
          </cell>
          <cell r="NW45">
            <v>0</v>
          </cell>
          <cell r="NX45">
            <v>0</v>
          </cell>
          <cell r="NY45">
            <v>0</v>
          </cell>
          <cell r="NZ45">
            <v>0</v>
          </cell>
          <cell r="OA45">
            <v>0</v>
          </cell>
          <cell r="OB45">
            <v>0</v>
          </cell>
          <cell r="OC45">
            <v>0</v>
          </cell>
          <cell r="OD45">
            <v>0</v>
          </cell>
          <cell r="OE45">
            <v>0</v>
          </cell>
          <cell r="OF45">
            <v>0</v>
          </cell>
          <cell r="OG45">
            <v>0</v>
          </cell>
          <cell r="OH45">
            <v>0</v>
          </cell>
          <cell r="OI45">
            <v>0</v>
          </cell>
          <cell r="OJ45">
            <v>0</v>
          </cell>
          <cell r="OK45">
            <v>0</v>
          </cell>
          <cell r="OL45">
            <v>0</v>
          </cell>
          <cell r="OM45">
            <v>0</v>
          </cell>
          <cell r="ON45">
            <v>0</v>
          </cell>
          <cell r="OO45">
            <v>0</v>
          </cell>
          <cell r="OP45">
            <v>0</v>
          </cell>
          <cell r="OQ45">
            <v>0</v>
          </cell>
          <cell r="OR45">
            <v>0</v>
          </cell>
          <cell r="OS45">
            <v>0</v>
          </cell>
          <cell r="OT45">
            <v>0</v>
          </cell>
          <cell r="OU45">
            <v>0</v>
          </cell>
          <cell r="OV45">
            <v>0</v>
          </cell>
          <cell r="OW45">
            <v>0</v>
          </cell>
          <cell r="OX45">
            <v>0</v>
          </cell>
          <cell r="OY45">
            <v>0</v>
          </cell>
          <cell r="OZ45">
            <v>0</v>
          </cell>
          <cell r="PA45">
            <v>0</v>
          </cell>
          <cell r="PB45">
            <v>0</v>
          </cell>
          <cell r="PC45">
            <v>0</v>
          </cell>
          <cell r="PD45">
            <v>0</v>
          </cell>
          <cell r="PE45">
            <v>0</v>
          </cell>
          <cell r="PF45">
            <v>0</v>
          </cell>
          <cell r="PG45">
            <v>0</v>
          </cell>
          <cell r="PH45">
            <v>0</v>
          </cell>
          <cell r="PI45">
            <v>0</v>
          </cell>
          <cell r="PJ45">
            <v>0</v>
          </cell>
          <cell r="PK45">
            <v>0</v>
          </cell>
          <cell r="PL45">
            <v>0</v>
          </cell>
          <cell r="PM45">
            <v>0</v>
          </cell>
          <cell r="PN45">
            <v>0</v>
          </cell>
          <cell r="PO45">
            <v>0</v>
          </cell>
          <cell r="PP45">
            <v>0</v>
          </cell>
          <cell r="PQ45">
            <v>0</v>
          </cell>
          <cell r="PR45">
            <v>0</v>
          </cell>
          <cell r="PS45">
            <v>0</v>
          </cell>
          <cell r="PT45">
            <v>0</v>
          </cell>
          <cell r="PU45">
            <v>0</v>
          </cell>
          <cell r="PV45">
            <v>0</v>
          </cell>
          <cell r="PW45">
            <v>0</v>
          </cell>
          <cell r="PX45">
            <v>0</v>
          </cell>
          <cell r="PY45">
            <v>0</v>
          </cell>
          <cell r="PZ45">
            <v>0</v>
          </cell>
          <cell r="QA45">
            <v>0</v>
          </cell>
          <cell r="QB45">
            <v>0</v>
          </cell>
          <cell r="QC45">
            <v>0</v>
          </cell>
          <cell r="QD45">
            <v>0</v>
          </cell>
          <cell r="QE45">
            <v>0</v>
          </cell>
          <cell r="QF45">
            <v>0</v>
          </cell>
          <cell r="QG45">
            <v>0</v>
          </cell>
          <cell r="QH45">
            <v>0</v>
          </cell>
          <cell r="QI45">
            <v>0</v>
          </cell>
          <cell r="QJ45">
            <v>0</v>
          </cell>
          <cell r="QK45">
            <v>0</v>
          </cell>
          <cell r="QL45">
            <v>0</v>
          </cell>
          <cell r="QM45">
            <v>0</v>
          </cell>
          <cell r="QN45">
            <v>0</v>
          </cell>
          <cell r="QO45">
            <v>0</v>
          </cell>
          <cell r="QP45">
            <v>0</v>
          </cell>
          <cell r="QQ45">
            <v>0</v>
          </cell>
          <cell r="QR45">
            <v>0</v>
          </cell>
          <cell r="QS45">
            <v>0</v>
          </cell>
          <cell r="QT45">
            <v>0</v>
          </cell>
          <cell r="QU45">
            <v>0</v>
          </cell>
          <cell r="QV45">
            <v>0</v>
          </cell>
          <cell r="QW45">
            <v>0</v>
          </cell>
          <cell r="QX45">
            <v>0</v>
          </cell>
          <cell r="QY45">
            <v>0</v>
          </cell>
          <cell r="QZ45">
            <v>0</v>
          </cell>
          <cell r="RA45">
            <v>0</v>
          </cell>
          <cell r="RB45">
            <v>0</v>
          </cell>
          <cell r="RC45">
            <v>0</v>
          </cell>
          <cell r="RD45">
            <v>0</v>
          </cell>
          <cell r="RE45">
            <v>0</v>
          </cell>
          <cell r="RF45">
            <v>0</v>
          </cell>
          <cell r="RG45">
            <v>0</v>
          </cell>
          <cell r="RH45">
            <v>0</v>
          </cell>
          <cell r="RI45">
            <v>0</v>
          </cell>
          <cell r="RJ45">
            <v>0</v>
          </cell>
          <cell r="RK45">
            <v>0</v>
          </cell>
          <cell r="RL45">
            <v>0</v>
          </cell>
          <cell r="RM45">
            <v>0</v>
          </cell>
          <cell r="RN45">
            <v>0</v>
          </cell>
          <cell r="RO45">
            <v>0</v>
          </cell>
          <cell r="RP45">
            <v>0</v>
          </cell>
          <cell r="RQ45">
            <v>0</v>
          </cell>
          <cell r="RR45">
            <v>0</v>
          </cell>
          <cell r="RS45">
            <v>0</v>
          </cell>
          <cell r="RT45">
            <v>0</v>
          </cell>
          <cell r="RU45">
            <v>0</v>
          </cell>
          <cell r="RV45">
            <v>0</v>
          </cell>
          <cell r="RW45">
            <v>0</v>
          </cell>
          <cell r="RX45">
            <v>0</v>
          </cell>
          <cell r="RY45">
            <v>0</v>
          </cell>
          <cell r="RZ45">
            <v>0</v>
          </cell>
          <cell r="SA45">
            <v>0</v>
          </cell>
          <cell r="SB45">
            <v>0</v>
          </cell>
          <cell r="SC45">
            <v>0</v>
          </cell>
          <cell r="SD45">
            <v>0</v>
          </cell>
          <cell r="SE45">
            <v>0</v>
          </cell>
          <cell r="SF45">
            <v>0</v>
          </cell>
          <cell r="SG45">
            <v>0</v>
          </cell>
          <cell r="SH45">
            <v>0</v>
          </cell>
          <cell r="SI45">
            <v>0</v>
          </cell>
          <cell r="SJ45">
            <v>861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064E7-938B-46E9-A7BA-6F7BFE2DAFAB}">
  <dimension ref="A1:AQ505"/>
  <sheetViews>
    <sheetView zoomScale="85" zoomScaleNormal="85" workbookViewId="0">
      <pane xSplit="8" ySplit="1" topLeftCell="O2" activePane="bottomRight" state="frozen"/>
      <selection pane="topRight" activeCell="H1" sqref="H1"/>
      <selection pane="bottomLeft" activeCell="A2" sqref="A2"/>
      <selection pane="bottomRight" activeCell="C4" sqref="C4"/>
    </sheetView>
  </sheetViews>
  <sheetFormatPr defaultRowHeight="14.4" x14ac:dyDescent="0.3"/>
  <cols>
    <col min="1" max="1" width="23" style="67" customWidth="1"/>
    <col min="2" max="2" width="16.33203125" style="67" bestFit="1" customWidth="1"/>
    <col min="3" max="3" width="14.6640625" style="67" bestFit="1" customWidth="1"/>
    <col min="4" max="4" width="11.33203125" style="67" bestFit="1" customWidth="1"/>
    <col min="5" max="5" width="10.6640625" style="67" bestFit="1" customWidth="1"/>
    <col min="6" max="6" width="15.33203125" style="67" bestFit="1" customWidth="1"/>
    <col min="7" max="7" width="21.109375" style="67" bestFit="1" customWidth="1"/>
    <col min="8" max="8" width="21.6640625" style="67" bestFit="1" customWidth="1"/>
    <col min="9" max="9" width="2" style="67" bestFit="1" customWidth="1"/>
    <col min="10" max="20" width="3" style="67" bestFit="1" customWidth="1"/>
    <col min="21" max="22" width="4" style="67" bestFit="1" customWidth="1"/>
    <col min="23" max="23" width="3" style="67" bestFit="1" customWidth="1"/>
    <col min="24" max="25" width="4" style="67" bestFit="1" customWidth="1"/>
    <col min="26" max="26" width="3" style="67" bestFit="1" customWidth="1"/>
    <col min="27" max="28" width="4" style="67" bestFit="1" customWidth="1"/>
    <col min="29" max="30" width="3" style="67" bestFit="1" customWidth="1"/>
    <col min="31" max="32" width="4" style="67" bestFit="1" customWidth="1"/>
    <col min="33" max="34" width="3" style="67" bestFit="1" customWidth="1"/>
    <col min="35" max="36" width="4" style="67" bestFit="1" customWidth="1"/>
    <col min="37" max="42" width="3" style="67" bestFit="1" customWidth="1"/>
    <col min="43" max="43" width="5.21875" style="67" bestFit="1" customWidth="1"/>
    <col min="44" max="16384" width="8.88671875" style="67"/>
  </cols>
  <sheetData>
    <row r="1" spans="1:43" ht="28.8" x14ac:dyDescent="0.3">
      <c r="A1" s="66" t="s">
        <v>135</v>
      </c>
      <c r="B1" s="67" t="s">
        <v>121</v>
      </c>
      <c r="C1" s="67" t="s">
        <v>122</v>
      </c>
      <c r="D1" s="67" t="s">
        <v>123</v>
      </c>
      <c r="E1" s="67" t="s">
        <v>124</v>
      </c>
      <c r="F1" s="67" t="s">
        <v>125</v>
      </c>
      <c r="G1" s="67" t="s">
        <v>126</v>
      </c>
      <c r="H1" s="67" t="s">
        <v>127</v>
      </c>
      <c r="I1" s="67">
        <v>1</v>
      </c>
      <c r="J1" s="67">
        <v>2</v>
      </c>
      <c r="K1" s="67">
        <v>3</v>
      </c>
      <c r="L1" s="67">
        <v>4</v>
      </c>
      <c r="M1" s="67">
        <v>5</v>
      </c>
      <c r="N1" s="67" t="s">
        <v>109</v>
      </c>
      <c r="O1" s="67" t="s">
        <v>110</v>
      </c>
      <c r="P1" s="67">
        <v>7</v>
      </c>
      <c r="Q1" s="67">
        <v>8</v>
      </c>
      <c r="R1" s="67">
        <v>9</v>
      </c>
      <c r="S1" s="67">
        <v>10</v>
      </c>
      <c r="T1" s="67">
        <v>11</v>
      </c>
      <c r="U1" s="67" t="s">
        <v>111</v>
      </c>
      <c r="V1" s="67" t="s">
        <v>112</v>
      </c>
      <c r="W1" s="67">
        <v>13</v>
      </c>
      <c r="X1" s="67" t="s">
        <v>113</v>
      </c>
      <c r="Y1" s="67" t="s">
        <v>114</v>
      </c>
      <c r="Z1" s="67">
        <v>15</v>
      </c>
      <c r="AA1" s="67" t="s">
        <v>115</v>
      </c>
      <c r="AB1" s="67" t="s">
        <v>116</v>
      </c>
      <c r="AC1" s="67">
        <v>17</v>
      </c>
      <c r="AD1" s="67">
        <v>18</v>
      </c>
      <c r="AE1" s="67" t="s">
        <v>117</v>
      </c>
      <c r="AF1" s="67" t="s">
        <v>118</v>
      </c>
      <c r="AG1" s="67">
        <v>20</v>
      </c>
      <c r="AH1" s="67">
        <v>21</v>
      </c>
      <c r="AI1" s="67" t="s">
        <v>119</v>
      </c>
      <c r="AJ1" s="67" t="s">
        <v>120</v>
      </c>
      <c r="AK1" s="67">
        <v>23</v>
      </c>
      <c r="AL1" s="67">
        <v>24</v>
      </c>
      <c r="AM1" s="67">
        <v>25</v>
      </c>
      <c r="AN1" s="67">
        <v>26</v>
      </c>
      <c r="AO1" s="67">
        <v>27</v>
      </c>
      <c r="AP1" s="67">
        <v>28</v>
      </c>
      <c r="AQ1" s="67" t="s">
        <v>136</v>
      </c>
    </row>
    <row r="2" spans="1:43" x14ac:dyDescent="0.3">
      <c r="A2" s="67">
        <v>1</v>
      </c>
      <c r="I2" s="100"/>
      <c r="J2" s="100"/>
      <c r="K2" s="100"/>
      <c r="L2" s="100"/>
      <c r="M2" s="100"/>
      <c r="N2" s="100"/>
      <c r="O2" s="100"/>
      <c r="P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67">
        <f>SUM(I2:AP2)</f>
        <v>0</v>
      </c>
    </row>
    <row r="3" spans="1:43" x14ac:dyDescent="0.3">
      <c r="A3" s="67">
        <v>2</v>
      </c>
      <c r="I3" s="100"/>
      <c r="J3" s="100"/>
      <c r="K3" s="100"/>
      <c r="L3" s="100"/>
      <c r="M3" s="100"/>
      <c r="N3" s="100"/>
      <c r="O3" s="100"/>
      <c r="P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67">
        <f t="shared" ref="AQ3:AQ70" si="0">SUM(I3:AP3)</f>
        <v>0</v>
      </c>
    </row>
    <row r="4" spans="1:43" x14ac:dyDescent="0.3">
      <c r="A4" s="67">
        <v>3</v>
      </c>
      <c r="I4" s="100"/>
      <c r="J4" s="100"/>
      <c r="K4" s="100"/>
      <c r="L4" s="100"/>
      <c r="M4" s="100"/>
      <c r="N4" s="100"/>
      <c r="O4" s="100"/>
      <c r="P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67">
        <f t="shared" si="0"/>
        <v>0</v>
      </c>
    </row>
    <row r="5" spans="1:43" x14ac:dyDescent="0.3">
      <c r="A5" s="67">
        <v>4</v>
      </c>
      <c r="I5" s="100"/>
      <c r="J5" s="100"/>
      <c r="K5" s="100"/>
      <c r="L5" s="100"/>
      <c r="M5" s="100"/>
      <c r="N5" s="100"/>
      <c r="O5" s="100"/>
      <c r="P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67">
        <f t="shared" si="0"/>
        <v>0</v>
      </c>
    </row>
    <row r="6" spans="1:43" x14ac:dyDescent="0.3">
      <c r="A6" s="67">
        <v>5</v>
      </c>
      <c r="I6" s="100"/>
      <c r="J6" s="100"/>
      <c r="K6" s="100"/>
      <c r="L6" s="100"/>
      <c r="M6" s="100"/>
      <c r="N6" s="100"/>
      <c r="O6" s="100"/>
      <c r="P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67">
        <f t="shared" si="0"/>
        <v>0</v>
      </c>
    </row>
    <row r="7" spans="1:43" x14ac:dyDescent="0.3">
      <c r="A7" s="67">
        <v>6</v>
      </c>
      <c r="I7" s="100"/>
      <c r="J7" s="100"/>
      <c r="K7" s="100"/>
      <c r="L7" s="100"/>
      <c r="M7" s="100"/>
      <c r="N7" s="100"/>
      <c r="O7" s="100"/>
      <c r="P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67">
        <f t="shared" si="0"/>
        <v>0</v>
      </c>
    </row>
    <row r="8" spans="1:43" x14ac:dyDescent="0.3">
      <c r="A8" s="67">
        <v>7</v>
      </c>
      <c r="I8" s="100"/>
      <c r="J8" s="100"/>
      <c r="K8" s="100"/>
      <c r="L8" s="100"/>
      <c r="M8" s="100"/>
      <c r="N8" s="100"/>
      <c r="O8" s="100"/>
      <c r="P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67">
        <f t="shared" si="0"/>
        <v>0</v>
      </c>
    </row>
    <row r="9" spans="1:43" x14ac:dyDescent="0.3">
      <c r="A9" s="67">
        <v>8</v>
      </c>
      <c r="I9" s="100"/>
      <c r="J9" s="100"/>
      <c r="K9" s="100"/>
      <c r="L9" s="100"/>
      <c r="M9" s="100"/>
      <c r="N9" s="100"/>
      <c r="O9" s="100"/>
      <c r="P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67">
        <f t="shared" si="0"/>
        <v>0</v>
      </c>
    </row>
    <row r="10" spans="1:43" x14ac:dyDescent="0.3">
      <c r="A10" s="67">
        <v>9</v>
      </c>
      <c r="I10" s="100"/>
      <c r="J10" s="100"/>
      <c r="K10" s="100"/>
      <c r="L10" s="100"/>
      <c r="M10" s="100"/>
      <c r="N10" s="100"/>
      <c r="O10" s="100"/>
      <c r="P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67">
        <f t="shared" si="0"/>
        <v>0</v>
      </c>
    </row>
    <row r="11" spans="1:43" x14ac:dyDescent="0.3">
      <c r="A11" s="67">
        <v>10</v>
      </c>
      <c r="I11" s="100"/>
      <c r="J11" s="100"/>
      <c r="K11" s="100"/>
      <c r="L11" s="100"/>
      <c r="M11" s="100"/>
      <c r="N11" s="100"/>
      <c r="O11" s="100"/>
      <c r="P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67">
        <f t="shared" si="0"/>
        <v>0</v>
      </c>
    </row>
    <row r="12" spans="1:43" x14ac:dyDescent="0.3">
      <c r="A12" s="67">
        <v>11</v>
      </c>
      <c r="I12" s="100"/>
      <c r="J12" s="100"/>
      <c r="K12" s="100"/>
      <c r="L12" s="100"/>
      <c r="M12" s="100"/>
      <c r="N12" s="100"/>
      <c r="O12" s="100"/>
      <c r="P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67">
        <f t="shared" si="0"/>
        <v>0</v>
      </c>
    </row>
    <row r="13" spans="1:43" x14ac:dyDescent="0.3">
      <c r="A13" s="67">
        <v>12</v>
      </c>
      <c r="I13" s="100"/>
      <c r="J13" s="100"/>
      <c r="K13" s="100"/>
      <c r="L13" s="100"/>
      <c r="M13" s="100"/>
      <c r="N13" s="100"/>
      <c r="O13" s="100"/>
      <c r="P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67">
        <f t="shared" si="0"/>
        <v>0</v>
      </c>
    </row>
    <row r="14" spans="1:43" x14ac:dyDescent="0.3">
      <c r="A14" s="67">
        <v>13</v>
      </c>
      <c r="I14" s="100"/>
      <c r="J14" s="100"/>
      <c r="K14" s="100"/>
      <c r="L14" s="100"/>
      <c r="M14" s="100"/>
      <c r="N14" s="100"/>
      <c r="O14" s="100"/>
      <c r="P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67">
        <f t="shared" si="0"/>
        <v>0</v>
      </c>
    </row>
    <row r="15" spans="1:43" x14ac:dyDescent="0.3">
      <c r="A15" s="67">
        <v>14</v>
      </c>
      <c r="I15" s="100"/>
      <c r="J15" s="100"/>
      <c r="K15" s="100"/>
      <c r="L15" s="100"/>
      <c r="M15" s="100"/>
      <c r="N15" s="100"/>
      <c r="O15" s="100"/>
      <c r="P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67">
        <f t="shared" si="0"/>
        <v>0</v>
      </c>
    </row>
    <row r="16" spans="1:43" x14ac:dyDescent="0.3">
      <c r="A16" s="67">
        <v>15</v>
      </c>
      <c r="I16" s="100"/>
      <c r="J16" s="100"/>
      <c r="K16" s="100"/>
      <c r="L16" s="100"/>
      <c r="M16" s="100"/>
      <c r="N16" s="100"/>
      <c r="O16" s="100"/>
      <c r="P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67">
        <f t="shared" si="0"/>
        <v>0</v>
      </c>
    </row>
    <row r="17" spans="1:43" x14ac:dyDescent="0.3">
      <c r="A17" s="67">
        <v>16</v>
      </c>
      <c r="I17" s="100"/>
      <c r="J17" s="100"/>
      <c r="K17" s="100"/>
      <c r="L17" s="100"/>
      <c r="M17" s="100"/>
      <c r="N17" s="100"/>
      <c r="O17" s="100"/>
      <c r="P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67">
        <f t="shared" si="0"/>
        <v>0</v>
      </c>
    </row>
    <row r="18" spans="1:43" x14ac:dyDescent="0.3">
      <c r="A18" s="67">
        <v>17</v>
      </c>
      <c r="I18" s="100"/>
      <c r="J18" s="100"/>
      <c r="K18" s="100"/>
      <c r="L18" s="100"/>
      <c r="M18" s="100"/>
      <c r="N18" s="100"/>
      <c r="O18" s="100"/>
      <c r="P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67">
        <f t="shared" si="0"/>
        <v>0</v>
      </c>
    </row>
    <row r="19" spans="1:43" x14ac:dyDescent="0.3">
      <c r="A19" s="67">
        <v>18</v>
      </c>
      <c r="I19" s="100"/>
      <c r="J19" s="100"/>
      <c r="K19" s="100"/>
      <c r="L19" s="100"/>
      <c r="M19" s="100"/>
      <c r="N19" s="100"/>
      <c r="O19" s="100"/>
      <c r="P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67">
        <f t="shared" si="0"/>
        <v>0</v>
      </c>
    </row>
    <row r="20" spans="1:43" x14ac:dyDescent="0.3">
      <c r="A20" s="67">
        <v>19</v>
      </c>
      <c r="I20" s="100"/>
      <c r="J20" s="100"/>
      <c r="K20" s="100"/>
      <c r="L20" s="100"/>
      <c r="M20" s="100"/>
      <c r="N20" s="100"/>
      <c r="O20" s="100"/>
      <c r="P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67">
        <f t="shared" si="0"/>
        <v>0</v>
      </c>
    </row>
    <row r="21" spans="1:43" x14ac:dyDescent="0.3">
      <c r="A21" s="67">
        <v>20</v>
      </c>
      <c r="I21" s="100"/>
      <c r="J21" s="100"/>
      <c r="K21" s="100"/>
      <c r="L21" s="100"/>
      <c r="M21" s="100"/>
      <c r="N21" s="100"/>
      <c r="O21" s="100"/>
      <c r="P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67">
        <f t="shared" si="0"/>
        <v>0</v>
      </c>
    </row>
    <row r="22" spans="1:43" x14ac:dyDescent="0.3">
      <c r="A22" s="67">
        <v>21</v>
      </c>
      <c r="I22" s="100"/>
      <c r="J22" s="100"/>
      <c r="K22" s="100"/>
      <c r="L22" s="100"/>
      <c r="M22" s="100"/>
      <c r="N22" s="100"/>
      <c r="O22" s="100"/>
      <c r="P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67">
        <f t="shared" si="0"/>
        <v>0</v>
      </c>
    </row>
    <row r="23" spans="1:43" x14ac:dyDescent="0.3">
      <c r="A23" s="67">
        <v>22</v>
      </c>
      <c r="I23" s="100"/>
      <c r="J23" s="100"/>
      <c r="K23" s="100"/>
      <c r="L23" s="100"/>
      <c r="M23" s="100"/>
      <c r="N23" s="100"/>
      <c r="O23" s="100"/>
      <c r="P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67">
        <f t="shared" si="0"/>
        <v>0</v>
      </c>
    </row>
    <row r="24" spans="1:43" x14ac:dyDescent="0.3">
      <c r="A24" s="67">
        <v>23</v>
      </c>
      <c r="I24" s="100"/>
      <c r="J24" s="100"/>
      <c r="K24" s="100"/>
      <c r="L24" s="100"/>
      <c r="M24" s="100"/>
      <c r="N24" s="100"/>
      <c r="O24" s="100"/>
      <c r="P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67">
        <f t="shared" si="0"/>
        <v>0</v>
      </c>
    </row>
    <row r="25" spans="1:43" x14ac:dyDescent="0.3">
      <c r="A25" s="67">
        <v>24</v>
      </c>
      <c r="I25" s="100"/>
      <c r="J25" s="100"/>
      <c r="K25" s="100"/>
      <c r="L25" s="100"/>
      <c r="M25" s="100"/>
      <c r="N25" s="100"/>
      <c r="O25" s="100"/>
      <c r="P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67">
        <f t="shared" si="0"/>
        <v>0</v>
      </c>
    </row>
    <row r="26" spans="1:43" x14ac:dyDescent="0.3">
      <c r="A26" s="67">
        <v>25</v>
      </c>
      <c r="I26" s="100"/>
      <c r="J26" s="100"/>
      <c r="K26" s="100"/>
      <c r="L26" s="100"/>
      <c r="M26" s="100"/>
      <c r="N26" s="100"/>
      <c r="O26" s="100"/>
      <c r="P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67">
        <f t="shared" si="0"/>
        <v>0</v>
      </c>
    </row>
    <row r="27" spans="1:43" x14ac:dyDescent="0.3">
      <c r="A27" s="67">
        <v>26</v>
      </c>
      <c r="I27" s="100"/>
      <c r="J27" s="100"/>
      <c r="K27" s="100"/>
      <c r="L27" s="100"/>
      <c r="M27" s="100"/>
      <c r="N27" s="100"/>
      <c r="O27" s="100"/>
      <c r="P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67">
        <f t="shared" si="0"/>
        <v>0</v>
      </c>
    </row>
    <row r="28" spans="1:43" x14ac:dyDescent="0.3">
      <c r="A28" s="67">
        <v>27</v>
      </c>
      <c r="I28" s="100"/>
      <c r="J28" s="100"/>
      <c r="K28" s="100"/>
      <c r="L28" s="100"/>
      <c r="M28" s="100"/>
      <c r="N28" s="100"/>
      <c r="O28" s="100"/>
      <c r="P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67">
        <f t="shared" si="0"/>
        <v>0</v>
      </c>
    </row>
    <row r="29" spans="1:43" x14ac:dyDescent="0.3">
      <c r="A29" s="67">
        <v>28</v>
      </c>
      <c r="I29" s="100"/>
      <c r="J29" s="100"/>
      <c r="K29" s="100"/>
      <c r="L29" s="100"/>
      <c r="M29" s="100"/>
      <c r="N29" s="100"/>
      <c r="O29" s="100"/>
      <c r="P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67">
        <f t="shared" si="0"/>
        <v>0</v>
      </c>
    </row>
    <row r="30" spans="1:43" x14ac:dyDescent="0.3">
      <c r="A30" s="67">
        <v>29</v>
      </c>
      <c r="I30" s="100"/>
      <c r="J30" s="100"/>
      <c r="K30" s="100"/>
      <c r="L30" s="100"/>
      <c r="M30" s="100"/>
      <c r="N30" s="100"/>
      <c r="O30" s="100"/>
      <c r="P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67">
        <f t="shared" si="0"/>
        <v>0</v>
      </c>
    </row>
    <row r="31" spans="1:43" x14ac:dyDescent="0.3">
      <c r="A31" s="67">
        <v>30</v>
      </c>
      <c r="I31" s="100"/>
      <c r="J31" s="100"/>
      <c r="K31" s="100"/>
      <c r="L31" s="100"/>
      <c r="M31" s="100"/>
      <c r="N31" s="100"/>
      <c r="O31" s="100"/>
      <c r="P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67">
        <f t="shared" si="0"/>
        <v>0</v>
      </c>
    </row>
    <row r="32" spans="1:43" x14ac:dyDescent="0.3">
      <c r="A32" s="67">
        <v>31</v>
      </c>
      <c r="I32" s="100"/>
      <c r="J32" s="100"/>
      <c r="K32" s="100"/>
      <c r="L32" s="100"/>
      <c r="M32" s="100"/>
      <c r="N32" s="100"/>
      <c r="O32" s="100"/>
      <c r="P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67">
        <f t="shared" si="0"/>
        <v>0</v>
      </c>
    </row>
    <row r="33" spans="1:43" x14ac:dyDescent="0.3">
      <c r="A33" s="67">
        <v>32</v>
      </c>
      <c r="I33" s="100"/>
      <c r="J33" s="100"/>
      <c r="K33" s="100"/>
      <c r="L33" s="100"/>
      <c r="M33" s="100"/>
      <c r="N33" s="100"/>
      <c r="O33" s="100"/>
      <c r="P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67">
        <f t="shared" si="0"/>
        <v>0</v>
      </c>
    </row>
    <row r="34" spans="1:43" x14ac:dyDescent="0.3">
      <c r="A34" s="67">
        <v>33</v>
      </c>
      <c r="I34" s="100"/>
      <c r="J34" s="100"/>
      <c r="K34" s="100"/>
      <c r="L34" s="100"/>
      <c r="M34" s="100"/>
      <c r="N34" s="100"/>
      <c r="O34" s="100"/>
      <c r="P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67">
        <f t="shared" si="0"/>
        <v>0</v>
      </c>
    </row>
    <row r="35" spans="1:43" x14ac:dyDescent="0.3">
      <c r="A35" s="67">
        <v>34</v>
      </c>
      <c r="I35" s="100"/>
      <c r="J35" s="100"/>
      <c r="K35" s="100"/>
      <c r="L35" s="100"/>
      <c r="M35" s="100"/>
      <c r="N35" s="100"/>
      <c r="O35" s="100"/>
      <c r="P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67">
        <f t="shared" si="0"/>
        <v>0</v>
      </c>
    </row>
    <row r="36" spans="1:43" x14ac:dyDescent="0.3">
      <c r="A36" s="67">
        <v>35</v>
      </c>
      <c r="I36" s="100"/>
      <c r="J36" s="100"/>
      <c r="K36" s="100"/>
      <c r="L36" s="100"/>
      <c r="M36" s="100"/>
      <c r="N36" s="100"/>
      <c r="O36" s="100"/>
      <c r="P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67">
        <f t="shared" si="0"/>
        <v>0</v>
      </c>
    </row>
    <row r="37" spans="1:43" x14ac:dyDescent="0.3">
      <c r="A37" s="67">
        <v>36</v>
      </c>
      <c r="I37" s="100"/>
      <c r="J37" s="100"/>
      <c r="K37" s="100"/>
      <c r="L37" s="100"/>
      <c r="M37" s="100"/>
      <c r="N37" s="100"/>
      <c r="O37" s="100"/>
      <c r="P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67">
        <f t="shared" si="0"/>
        <v>0</v>
      </c>
    </row>
    <row r="38" spans="1:43" x14ac:dyDescent="0.3">
      <c r="A38" s="67">
        <v>37</v>
      </c>
      <c r="I38" s="100"/>
      <c r="J38" s="100"/>
      <c r="K38" s="100"/>
      <c r="L38" s="100"/>
      <c r="M38" s="100"/>
      <c r="N38" s="100"/>
      <c r="O38" s="100"/>
      <c r="P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67">
        <f t="shared" si="0"/>
        <v>0</v>
      </c>
    </row>
    <row r="39" spans="1:43" x14ac:dyDescent="0.3">
      <c r="A39" s="67">
        <v>38</v>
      </c>
      <c r="I39" s="100"/>
      <c r="J39" s="100"/>
      <c r="K39" s="100"/>
      <c r="L39" s="100"/>
      <c r="M39" s="100"/>
      <c r="N39" s="100"/>
      <c r="O39" s="100"/>
      <c r="P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67">
        <f t="shared" si="0"/>
        <v>0</v>
      </c>
    </row>
    <row r="40" spans="1:43" x14ac:dyDescent="0.3">
      <c r="A40" s="67">
        <v>39</v>
      </c>
      <c r="I40" s="100"/>
      <c r="J40" s="100"/>
      <c r="K40" s="100"/>
      <c r="L40" s="100"/>
      <c r="M40" s="100"/>
      <c r="N40" s="100"/>
      <c r="O40" s="100"/>
      <c r="P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67">
        <f t="shared" si="0"/>
        <v>0</v>
      </c>
    </row>
    <row r="41" spans="1:43" x14ac:dyDescent="0.3">
      <c r="A41" s="67">
        <v>40</v>
      </c>
      <c r="I41" s="100"/>
      <c r="J41" s="100"/>
      <c r="K41" s="100"/>
      <c r="L41" s="100"/>
      <c r="M41" s="100"/>
      <c r="N41" s="100"/>
      <c r="O41" s="100"/>
      <c r="P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67">
        <f t="shared" si="0"/>
        <v>0</v>
      </c>
    </row>
    <row r="42" spans="1:43" x14ac:dyDescent="0.3">
      <c r="A42" s="67">
        <v>41</v>
      </c>
      <c r="I42" s="100"/>
      <c r="J42" s="100"/>
      <c r="K42" s="100"/>
      <c r="L42" s="100"/>
      <c r="M42" s="100"/>
      <c r="N42" s="100"/>
      <c r="O42" s="100"/>
      <c r="P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67">
        <f t="shared" si="0"/>
        <v>0</v>
      </c>
    </row>
    <row r="43" spans="1:43" x14ac:dyDescent="0.3">
      <c r="A43" s="67">
        <v>42</v>
      </c>
      <c r="I43" s="100"/>
      <c r="J43" s="100"/>
      <c r="K43" s="100"/>
      <c r="L43" s="100"/>
      <c r="M43" s="100"/>
      <c r="N43" s="100"/>
      <c r="O43" s="100"/>
      <c r="P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67">
        <f t="shared" si="0"/>
        <v>0</v>
      </c>
    </row>
    <row r="44" spans="1:43" x14ac:dyDescent="0.3">
      <c r="A44" s="67">
        <v>43</v>
      </c>
      <c r="I44" s="100"/>
      <c r="J44" s="100"/>
      <c r="K44" s="100"/>
      <c r="L44" s="100"/>
      <c r="M44" s="100"/>
      <c r="N44" s="100"/>
      <c r="O44" s="100"/>
      <c r="P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67">
        <f t="shared" si="0"/>
        <v>0</v>
      </c>
    </row>
    <row r="45" spans="1:43" x14ac:dyDescent="0.3">
      <c r="A45" s="67">
        <v>44</v>
      </c>
      <c r="I45" s="100"/>
      <c r="J45" s="100"/>
      <c r="K45" s="100"/>
      <c r="L45" s="100"/>
      <c r="M45" s="100"/>
      <c r="N45" s="100"/>
      <c r="O45" s="100"/>
      <c r="P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67">
        <f t="shared" si="0"/>
        <v>0</v>
      </c>
    </row>
    <row r="46" spans="1:43" x14ac:dyDescent="0.3">
      <c r="A46" s="67">
        <v>45</v>
      </c>
      <c r="I46" s="100"/>
      <c r="J46" s="100"/>
      <c r="K46" s="100"/>
      <c r="L46" s="100"/>
      <c r="M46" s="100"/>
      <c r="N46" s="100"/>
      <c r="O46" s="100"/>
      <c r="P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67">
        <f t="shared" si="0"/>
        <v>0</v>
      </c>
    </row>
    <row r="47" spans="1:43" x14ac:dyDescent="0.3">
      <c r="A47" s="67">
        <v>46</v>
      </c>
      <c r="I47" s="100"/>
      <c r="J47" s="100"/>
      <c r="K47" s="100"/>
      <c r="L47" s="100"/>
      <c r="M47" s="100"/>
      <c r="N47" s="100"/>
      <c r="O47" s="100"/>
      <c r="P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67">
        <f t="shared" si="0"/>
        <v>0</v>
      </c>
    </row>
    <row r="48" spans="1:43" x14ac:dyDescent="0.3">
      <c r="A48" s="67">
        <v>47</v>
      </c>
      <c r="I48" s="100"/>
      <c r="J48" s="100"/>
      <c r="K48" s="100"/>
      <c r="L48" s="100"/>
      <c r="M48" s="100"/>
      <c r="N48" s="100"/>
      <c r="O48" s="100"/>
      <c r="P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67">
        <f t="shared" si="0"/>
        <v>0</v>
      </c>
    </row>
    <row r="49" spans="1:43" x14ac:dyDescent="0.3">
      <c r="A49" s="67">
        <v>48</v>
      </c>
      <c r="I49" s="100"/>
      <c r="J49" s="100"/>
      <c r="K49" s="100"/>
      <c r="L49" s="100"/>
      <c r="M49" s="100"/>
      <c r="N49" s="100"/>
      <c r="O49" s="100"/>
      <c r="P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67">
        <f t="shared" si="0"/>
        <v>0</v>
      </c>
    </row>
    <row r="50" spans="1:43" x14ac:dyDescent="0.3">
      <c r="A50" s="67">
        <v>49</v>
      </c>
      <c r="I50" s="100"/>
      <c r="J50" s="100"/>
      <c r="K50" s="100"/>
      <c r="L50" s="100"/>
      <c r="M50" s="100"/>
      <c r="N50" s="100"/>
      <c r="O50" s="100"/>
      <c r="P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67">
        <f t="shared" si="0"/>
        <v>0</v>
      </c>
    </row>
    <row r="51" spans="1:43" x14ac:dyDescent="0.3">
      <c r="A51" s="67">
        <v>50</v>
      </c>
      <c r="I51" s="100"/>
      <c r="J51" s="100"/>
      <c r="K51" s="100"/>
      <c r="L51" s="100"/>
      <c r="M51" s="100"/>
      <c r="N51" s="100"/>
      <c r="O51" s="100"/>
      <c r="P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67">
        <f t="shared" si="0"/>
        <v>0</v>
      </c>
    </row>
    <row r="52" spans="1:43" x14ac:dyDescent="0.3">
      <c r="A52" s="67">
        <v>51</v>
      </c>
      <c r="I52" s="100"/>
      <c r="J52" s="100"/>
      <c r="K52" s="100"/>
      <c r="L52" s="100"/>
      <c r="M52" s="100"/>
      <c r="N52" s="100"/>
      <c r="O52" s="100"/>
      <c r="P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67">
        <f t="shared" si="0"/>
        <v>0</v>
      </c>
    </row>
    <row r="53" spans="1:43" x14ac:dyDescent="0.3">
      <c r="A53" s="67">
        <v>52</v>
      </c>
      <c r="I53" s="100"/>
      <c r="J53" s="100"/>
      <c r="K53" s="100"/>
      <c r="L53" s="100"/>
      <c r="M53" s="100"/>
      <c r="N53" s="100"/>
      <c r="O53" s="100"/>
      <c r="P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67">
        <f t="shared" si="0"/>
        <v>0</v>
      </c>
    </row>
    <row r="54" spans="1:43" x14ac:dyDescent="0.3">
      <c r="A54" s="67">
        <v>53</v>
      </c>
      <c r="I54" s="100"/>
      <c r="J54" s="100"/>
      <c r="K54" s="100"/>
      <c r="L54" s="100"/>
      <c r="M54" s="100"/>
      <c r="N54" s="100"/>
      <c r="O54" s="100"/>
      <c r="P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67">
        <f t="shared" si="0"/>
        <v>0</v>
      </c>
    </row>
    <row r="55" spans="1:43" x14ac:dyDescent="0.3">
      <c r="A55" s="67">
        <v>54</v>
      </c>
      <c r="I55" s="100"/>
      <c r="J55" s="100"/>
      <c r="K55" s="100"/>
      <c r="L55" s="100"/>
      <c r="M55" s="100"/>
      <c r="N55" s="100"/>
      <c r="O55" s="100"/>
      <c r="P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67">
        <f t="shared" si="0"/>
        <v>0</v>
      </c>
    </row>
    <row r="56" spans="1:43" x14ac:dyDescent="0.3">
      <c r="A56" s="67">
        <v>55</v>
      </c>
      <c r="I56" s="100"/>
      <c r="J56" s="100"/>
      <c r="K56" s="100"/>
      <c r="L56" s="100"/>
      <c r="M56" s="100"/>
      <c r="N56" s="100"/>
      <c r="O56" s="100"/>
      <c r="P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</row>
    <row r="57" spans="1:43" x14ac:dyDescent="0.3">
      <c r="A57" s="67">
        <v>56</v>
      </c>
      <c r="I57" s="100"/>
      <c r="J57" s="100"/>
      <c r="K57" s="100"/>
      <c r="L57" s="100"/>
      <c r="M57" s="100"/>
      <c r="N57" s="100"/>
      <c r="O57" s="100"/>
      <c r="P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</row>
    <row r="58" spans="1:43" x14ac:dyDescent="0.3">
      <c r="A58" s="67">
        <v>57</v>
      </c>
      <c r="I58" s="100"/>
      <c r="J58" s="100"/>
      <c r="K58" s="100"/>
      <c r="L58" s="100"/>
      <c r="M58" s="100"/>
      <c r="N58" s="100"/>
      <c r="O58" s="100"/>
      <c r="P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</row>
    <row r="59" spans="1:43" x14ac:dyDescent="0.3">
      <c r="A59" s="67">
        <v>58</v>
      </c>
      <c r="I59" s="100"/>
      <c r="J59" s="100"/>
      <c r="K59" s="100"/>
      <c r="L59" s="100"/>
      <c r="M59" s="100"/>
      <c r="N59" s="100"/>
      <c r="O59" s="100"/>
      <c r="P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</row>
    <row r="60" spans="1:43" x14ac:dyDescent="0.3">
      <c r="A60" s="67">
        <v>59</v>
      </c>
      <c r="I60" s="100"/>
      <c r="J60" s="100"/>
      <c r="K60" s="100"/>
      <c r="L60" s="100"/>
      <c r="M60" s="100"/>
      <c r="N60" s="100"/>
      <c r="O60" s="100"/>
      <c r="P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67">
        <f t="shared" si="0"/>
        <v>0</v>
      </c>
    </row>
    <row r="61" spans="1:43" x14ac:dyDescent="0.3">
      <c r="A61" s="67">
        <v>60</v>
      </c>
      <c r="I61" s="100"/>
      <c r="J61" s="100"/>
      <c r="K61" s="100"/>
      <c r="L61" s="100"/>
      <c r="M61" s="100"/>
      <c r="N61" s="100"/>
      <c r="O61" s="100"/>
      <c r="P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67">
        <f t="shared" si="0"/>
        <v>0</v>
      </c>
    </row>
    <row r="62" spans="1:43" x14ac:dyDescent="0.3">
      <c r="A62" s="67">
        <v>61</v>
      </c>
      <c r="I62" s="100"/>
      <c r="J62" s="100"/>
      <c r="K62" s="100"/>
      <c r="L62" s="100"/>
      <c r="M62" s="100"/>
      <c r="N62" s="100"/>
      <c r="O62" s="100"/>
      <c r="P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67">
        <f t="shared" si="0"/>
        <v>0</v>
      </c>
    </row>
    <row r="63" spans="1:43" x14ac:dyDescent="0.3">
      <c r="A63" s="67">
        <v>62</v>
      </c>
      <c r="I63" s="100"/>
      <c r="J63" s="100"/>
      <c r="K63" s="100"/>
      <c r="L63" s="100"/>
      <c r="M63" s="100"/>
      <c r="N63" s="100"/>
      <c r="O63" s="100"/>
      <c r="P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67">
        <f t="shared" si="0"/>
        <v>0</v>
      </c>
    </row>
    <row r="64" spans="1:43" x14ac:dyDescent="0.3">
      <c r="A64" s="67">
        <v>63</v>
      </c>
      <c r="I64" s="100"/>
      <c r="J64" s="100"/>
      <c r="K64" s="100"/>
      <c r="L64" s="100"/>
      <c r="M64" s="100"/>
      <c r="N64" s="100"/>
      <c r="O64" s="100"/>
      <c r="P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67">
        <f t="shared" si="0"/>
        <v>0</v>
      </c>
    </row>
    <row r="65" spans="1:43" x14ac:dyDescent="0.3">
      <c r="A65" s="67">
        <v>64</v>
      </c>
      <c r="I65" s="100"/>
      <c r="J65" s="100"/>
      <c r="K65" s="100"/>
      <c r="L65" s="100"/>
      <c r="M65" s="100"/>
      <c r="N65" s="100"/>
      <c r="O65" s="100"/>
      <c r="P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67">
        <f t="shared" si="0"/>
        <v>0</v>
      </c>
    </row>
    <row r="66" spans="1:43" x14ac:dyDescent="0.3">
      <c r="A66" s="67">
        <v>65</v>
      </c>
      <c r="I66" s="100"/>
      <c r="J66" s="100"/>
      <c r="K66" s="100"/>
      <c r="L66" s="100"/>
      <c r="M66" s="100"/>
      <c r="N66" s="100"/>
      <c r="O66" s="100"/>
      <c r="P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67">
        <f t="shared" si="0"/>
        <v>0</v>
      </c>
    </row>
    <row r="67" spans="1:43" x14ac:dyDescent="0.3">
      <c r="A67" s="67">
        <v>66</v>
      </c>
      <c r="I67" s="100"/>
      <c r="J67" s="100"/>
      <c r="K67" s="100"/>
      <c r="L67" s="100"/>
      <c r="M67" s="100"/>
      <c r="N67" s="100"/>
      <c r="O67" s="100"/>
      <c r="P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67">
        <f t="shared" si="0"/>
        <v>0</v>
      </c>
    </row>
    <row r="68" spans="1:43" x14ac:dyDescent="0.3">
      <c r="A68" s="67">
        <v>67</v>
      </c>
      <c r="I68" s="100"/>
      <c r="J68" s="100"/>
      <c r="K68" s="100"/>
      <c r="L68" s="100"/>
      <c r="M68" s="100"/>
      <c r="N68" s="100"/>
      <c r="O68" s="100"/>
      <c r="P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67">
        <f t="shared" si="0"/>
        <v>0</v>
      </c>
    </row>
    <row r="69" spans="1:43" x14ac:dyDescent="0.3">
      <c r="A69" s="67">
        <v>68</v>
      </c>
      <c r="I69" s="100"/>
      <c r="J69" s="100"/>
      <c r="K69" s="100"/>
      <c r="L69" s="100"/>
      <c r="M69" s="100"/>
      <c r="N69" s="100"/>
      <c r="O69" s="100"/>
      <c r="P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67">
        <f t="shared" si="0"/>
        <v>0</v>
      </c>
    </row>
    <row r="70" spans="1:43" x14ac:dyDescent="0.3">
      <c r="A70" s="67">
        <v>69</v>
      </c>
      <c r="I70" s="100"/>
      <c r="J70" s="100"/>
      <c r="K70" s="100"/>
      <c r="L70" s="100"/>
      <c r="M70" s="100"/>
      <c r="N70" s="100"/>
      <c r="O70" s="100"/>
      <c r="P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67">
        <f t="shared" si="0"/>
        <v>0</v>
      </c>
    </row>
    <row r="71" spans="1:43" x14ac:dyDescent="0.3">
      <c r="A71" s="67">
        <v>70</v>
      </c>
      <c r="I71" s="100"/>
      <c r="J71" s="100"/>
      <c r="K71" s="100"/>
      <c r="L71" s="100"/>
      <c r="M71" s="100"/>
      <c r="N71" s="100"/>
      <c r="O71" s="100"/>
      <c r="P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67">
        <f t="shared" ref="AQ71:AQ134" si="1">SUM(I71:AP71)</f>
        <v>0</v>
      </c>
    </row>
    <row r="72" spans="1:43" x14ac:dyDescent="0.3">
      <c r="A72" s="67">
        <v>71</v>
      </c>
      <c r="I72" s="100"/>
      <c r="J72" s="100"/>
      <c r="K72" s="100"/>
      <c r="L72" s="100"/>
      <c r="M72" s="100"/>
      <c r="N72" s="100"/>
      <c r="O72" s="100"/>
      <c r="P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67">
        <f t="shared" si="1"/>
        <v>0</v>
      </c>
    </row>
    <row r="73" spans="1:43" x14ac:dyDescent="0.3">
      <c r="A73" s="67">
        <v>72</v>
      </c>
      <c r="I73" s="100"/>
      <c r="J73" s="100"/>
      <c r="K73" s="100"/>
      <c r="L73" s="100"/>
      <c r="M73" s="100"/>
      <c r="N73" s="100"/>
      <c r="O73" s="100"/>
      <c r="P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67">
        <f t="shared" si="1"/>
        <v>0</v>
      </c>
    </row>
    <row r="74" spans="1:43" x14ac:dyDescent="0.3">
      <c r="A74" s="67">
        <v>73</v>
      </c>
      <c r="I74" s="100"/>
      <c r="J74" s="100"/>
      <c r="K74" s="100"/>
      <c r="L74" s="100"/>
      <c r="M74" s="100"/>
      <c r="N74" s="100"/>
      <c r="O74" s="100"/>
      <c r="P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67">
        <f t="shared" si="1"/>
        <v>0</v>
      </c>
    </row>
    <row r="75" spans="1:43" x14ac:dyDescent="0.3">
      <c r="A75" s="67">
        <v>74</v>
      </c>
      <c r="I75" s="100"/>
      <c r="J75" s="100"/>
      <c r="K75" s="100"/>
      <c r="L75" s="100"/>
      <c r="M75" s="100"/>
      <c r="N75" s="100"/>
      <c r="O75" s="100"/>
      <c r="P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67">
        <f t="shared" si="1"/>
        <v>0</v>
      </c>
    </row>
    <row r="76" spans="1:43" x14ac:dyDescent="0.3">
      <c r="A76" s="67">
        <v>75</v>
      </c>
      <c r="I76" s="100"/>
      <c r="J76" s="100"/>
      <c r="K76" s="100"/>
      <c r="L76" s="100"/>
      <c r="M76" s="100"/>
      <c r="N76" s="100"/>
      <c r="O76" s="100"/>
      <c r="P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67">
        <f t="shared" si="1"/>
        <v>0</v>
      </c>
    </row>
    <row r="77" spans="1:43" x14ac:dyDescent="0.3">
      <c r="A77" s="67">
        <v>76</v>
      </c>
      <c r="I77" s="100"/>
      <c r="J77" s="100"/>
      <c r="K77" s="100"/>
      <c r="L77" s="100"/>
      <c r="M77" s="100"/>
      <c r="N77" s="100"/>
      <c r="O77" s="100"/>
      <c r="P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67">
        <f t="shared" si="1"/>
        <v>0</v>
      </c>
    </row>
    <row r="78" spans="1:43" x14ac:dyDescent="0.3">
      <c r="A78" s="67">
        <v>77</v>
      </c>
      <c r="I78" s="100"/>
      <c r="J78" s="100"/>
      <c r="K78" s="100"/>
      <c r="L78" s="100"/>
      <c r="M78" s="100"/>
      <c r="N78" s="100"/>
      <c r="O78" s="100"/>
      <c r="P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67">
        <f t="shared" si="1"/>
        <v>0</v>
      </c>
    </row>
    <row r="79" spans="1:43" x14ac:dyDescent="0.3">
      <c r="A79" s="67">
        <v>78</v>
      </c>
      <c r="I79" s="100"/>
      <c r="J79" s="100"/>
      <c r="K79" s="100"/>
      <c r="L79" s="100"/>
      <c r="M79" s="100"/>
      <c r="N79" s="100"/>
      <c r="O79" s="100"/>
      <c r="P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67">
        <f t="shared" si="1"/>
        <v>0</v>
      </c>
    </row>
    <row r="80" spans="1:43" x14ac:dyDescent="0.3">
      <c r="A80" s="67">
        <v>79</v>
      </c>
      <c r="I80" s="100"/>
      <c r="J80" s="100"/>
      <c r="K80" s="100"/>
      <c r="L80" s="100"/>
      <c r="M80" s="100"/>
      <c r="N80" s="100"/>
      <c r="O80" s="100"/>
      <c r="P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67">
        <f t="shared" si="1"/>
        <v>0</v>
      </c>
    </row>
    <row r="81" spans="1:43" x14ac:dyDescent="0.3">
      <c r="A81" s="67">
        <v>80</v>
      </c>
      <c r="I81" s="100"/>
      <c r="J81" s="100"/>
      <c r="K81" s="100"/>
      <c r="L81" s="100"/>
      <c r="M81" s="100"/>
      <c r="N81" s="100"/>
      <c r="O81" s="100"/>
      <c r="P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67">
        <f t="shared" si="1"/>
        <v>0</v>
      </c>
    </row>
    <row r="82" spans="1:43" x14ac:dyDescent="0.3">
      <c r="A82" s="67">
        <v>81</v>
      </c>
      <c r="I82" s="100"/>
      <c r="J82" s="100"/>
      <c r="K82" s="100"/>
      <c r="L82" s="100"/>
      <c r="M82" s="100"/>
      <c r="N82" s="100"/>
      <c r="O82" s="100"/>
      <c r="P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67">
        <f t="shared" si="1"/>
        <v>0</v>
      </c>
    </row>
    <row r="83" spans="1:43" x14ac:dyDescent="0.3">
      <c r="A83" s="67">
        <v>82</v>
      </c>
      <c r="I83" s="100"/>
      <c r="J83" s="100"/>
      <c r="K83" s="100"/>
      <c r="L83" s="100"/>
      <c r="M83" s="100"/>
      <c r="N83" s="100"/>
      <c r="O83" s="100"/>
      <c r="P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67">
        <f t="shared" si="1"/>
        <v>0</v>
      </c>
    </row>
    <row r="84" spans="1:43" x14ac:dyDescent="0.3">
      <c r="A84" s="67">
        <v>83</v>
      </c>
      <c r="I84" s="100"/>
      <c r="J84" s="100"/>
      <c r="K84" s="100"/>
      <c r="L84" s="100"/>
      <c r="M84" s="100"/>
      <c r="N84" s="100"/>
      <c r="O84" s="100"/>
      <c r="P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67">
        <f t="shared" si="1"/>
        <v>0</v>
      </c>
    </row>
    <row r="85" spans="1:43" x14ac:dyDescent="0.3">
      <c r="A85" s="67">
        <v>84</v>
      </c>
      <c r="I85" s="100"/>
      <c r="J85" s="100"/>
      <c r="K85" s="100"/>
      <c r="L85" s="100"/>
      <c r="M85" s="100"/>
      <c r="N85" s="100"/>
      <c r="O85" s="100"/>
      <c r="P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67">
        <f t="shared" si="1"/>
        <v>0</v>
      </c>
    </row>
    <row r="86" spans="1:43" x14ac:dyDescent="0.3">
      <c r="A86" s="67">
        <v>85</v>
      </c>
      <c r="I86" s="100"/>
      <c r="J86" s="100"/>
      <c r="K86" s="100"/>
      <c r="L86" s="100"/>
      <c r="M86" s="100"/>
      <c r="N86" s="100"/>
      <c r="O86" s="100"/>
      <c r="P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67">
        <f t="shared" si="1"/>
        <v>0</v>
      </c>
    </row>
    <row r="87" spans="1:43" x14ac:dyDescent="0.3">
      <c r="A87" s="67">
        <v>86</v>
      </c>
      <c r="I87" s="100"/>
      <c r="J87" s="100"/>
      <c r="K87" s="100"/>
      <c r="L87" s="100"/>
      <c r="M87" s="100"/>
      <c r="N87" s="100"/>
      <c r="O87" s="100"/>
      <c r="P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67">
        <f t="shared" si="1"/>
        <v>0</v>
      </c>
    </row>
    <row r="88" spans="1:43" x14ac:dyDescent="0.3">
      <c r="A88" s="67">
        <v>87</v>
      </c>
      <c r="I88" s="100"/>
      <c r="J88" s="100"/>
      <c r="K88" s="100"/>
      <c r="L88" s="100"/>
      <c r="M88" s="100"/>
      <c r="N88" s="100"/>
      <c r="O88" s="100"/>
      <c r="P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67">
        <f t="shared" si="1"/>
        <v>0</v>
      </c>
    </row>
    <row r="89" spans="1:43" x14ac:dyDescent="0.3">
      <c r="A89" s="67">
        <v>88</v>
      </c>
      <c r="I89" s="100"/>
      <c r="J89" s="100"/>
      <c r="K89" s="100"/>
      <c r="L89" s="100"/>
      <c r="M89" s="100"/>
      <c r="N89" s="100"/>
      <c r="O89" s="100"/>
      <c r="P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67">
        <f t="shared" si="1"/>
        <v>0</v>
      </c>
    </row>
    <row r="90" spans="1:43" x14ac:dyDescent="0.3">
      <c r="A90" s="67">
        <v>89</v>
      </c>
      <c r="I90" s="100"/>
      <c r="J90" s="100"/>
      <c r="K90" s="100"/>
      <c r="L90" s="100"/>
      <c r="M90" s="100"/>
      <c r="N90" s="100"/>
      <c r="O90" s="100"/>
      <c r="P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67">
        <f t="shared" si="1"/>
        <v>0</v>
      </c>
    </row>
    <row r="91" spans="1:43" x14ac:dyDescent="0.3">
      <c r="A91" s="67">
        <v>90</v>
      </c>
      <c r="I91" s="100"/>
      <c r="J91" s="100"/>
      <c r="K91" s="100"/>
      <c r="L91" s="100"/>
      <c r="M91" s="100"/>
      <c r="N91" s="100"/>
      <c r="O91" s="100"/>
      <c r="P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67">
        <f t="shared" si="1"/>
        <v>0</v>
      </c>
    </row>
    <row r="92" spans="1:43" x14ac:dyDescent="0.3">
      <c r="A92" s="67">
        <v>91</v>
      </c>
      <c r="I92" s="100"/>
      <c r="J92" s="100"/>
      <c r="K92" s="100"/>
      <c r="L92" s="100"/>
      <c r="M92" s="100"/>
      <c r="N92" s="100"/>
      <c r="O92" s="100"/>
      <c r="P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67">
        <f t="shared" si="1"/>
        <v>0</v>
      </c>
    </row>
    <row r="93" spans="1:43" x14ac:dyDescent="0.3">
      <c r="A93" s="67">
        <v>92</v>
      </c>
      <c r="I93" s="100"/>
      <c r="J93" s="100"/>
      <c r="K93" s="100"/>
      <c r="L93" s="100"/>
      <c r="M93" s="100"/>
      <c r="N93" s="100"/>
      <c r="O93" s="100"/>
      <c r="P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67">
        <f t="shared" si="1"/>
        <v>0</v>
      </c>
    </row>
    <row r="94" spans="1:43" x14ac:dyDescent="0.3">
      <c r="A94" s="67">
        <v>93</v>
      </c>
      <c r="I94" s="100"/>
      <c r="J94" s="100"/>
      <c r="K94" s="100"/>
      <c r="L94" s="100"/>
      <c r="M94" s="100"/>
      <c r="N94" s="100"/>
      <c r="O94" s="100"/>
      <c r="P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67">
        <f t="shared" si="1"/>
        <v>0</v>
      </c>
    </row>
    <row r="95" spans="1:43" x14ac:dyDescent="0.3">
      <c r="A95" s="67">
        <v>94</v>
      </c>
      <c r="I95" s="100"/>
      <c r="J95" s="100"/>
      <c r="K95" s="100"/>
      <c r="L95" s="100"/>
      <c r="M95" s="100"/>
      <c r="N95" s="100"/>
      <c r="O95" s="100"/>
      <c r="P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67">
        <f t="shared" si="1"/>
        <v>0</v>
      </c>
    </row>
    <row r="96" spans="1:43" x14ac:dyDescent="0.3">
      <c r="A96" s="67">
        <v>95</v>
      </c>
      <c r="I96" s="100"/>
      <c r="J96" s="100"/>
      <c r="K96" s="100"/>
      <c r="L96" s="100"/>
      <c r="M96" s="100"/>
      <c r="N96" s="100"/>
      <c r="O96" s="100"/>
      <c r="P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67">
        <f t="shared" si="1"/>
        <v>0</v>
      </c>
    </row>
    <row r="97" spans="1:43" x14ac:dyDescent="0.3">
      <c r="A97" s="67">
        <v>96</v>
      </c>
      <c r="I97" s="100"/>
      <c r="J97" s="100"/>
      <c r="K97" s="100"/>
      <c r="L97" s="100"/>
      <c r="M97" s="100"/>
      <c r="N97" s="100"/>
      <c r="O97" s="100"/>
      <c r="P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67">
        <f t="shared" si="1"/>
        <v>0</v>
      </c>
    </row>
    <row r="98" spans="1:43" x14ac:dyDescent="0.3">
      <c r="A98" s="67">
        <v>97</v>
      </c>
      <c r="I98" s="100"/>
      <c r="J98" s="100"/>
      <c r="K98" s="100"/>
      <c r="L98" s="100"/>
      <c r="M98" s="100"/>
      <c r="N98" s="100"/>
      <c r="O98" s="100"/>
      <c r="P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67">
        <f t="shared" si="1"/>
        <v>0</v>
      </c>
    </row>
    <row r="99" spans="1:43" x14ac:dyDescent="0.3">
      <c r="A99" s="67">
        <v>98</v>
      </c>
      <c r="I99" s="100"/>
      <c r="J99" s="100"/>
      <c r="K99" s="100"/>
      <c r="L99" s="100"/>
      <c r="M99" s="100"/>
      <c r="N99" s="100"/>
      <c r="O99" s="100"/>
      <c r="P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67">
        <f t="shared" si="1"/>
        <v>0</v>
      </c>
    </row>
    <row r="100" spans="1:43" x14ac:dyDescent="0.3">
      <c r="A100" s="67">
        <v>99</v>
      </c>
      <c r="I100" s="100"/>
      <c r="J100" s="100"/>
      <c r="K100" s="100"/>
      <c r="L100" s="100"/>
      <c r="M100" s="100"/>
      <c r="N100" s="100"/>
      <c r="O100" s="100"/>
      <c r="P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67">
        <f t="shared" si="1"/>
        <v>0</v>
      </c>
    </row>
    <row r="101" spans="1:43" x14ac:dyDescent="0.3">
      <c r="A101" s="67">
        <v>100</v>
      </c>
      <c r="I101" s="100"/>
      <c r="J101" s="100"/>
      <c r="K101" s="100"/>
      <c r="L101" s="100"/>
      <c r="M101" s="100"/>
      <c r="N101" s="100"/>
      <c r="O101" s="100"/>
      <c r="P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67">
        <f t="shared" si="1"/>
        <v>0</v>
      </c>
    </row>
    <row r="102" spans="1:43" x14ac:dyDescent="0.3">
      <c r="A102" s="67">
        <v>101</v>
      </c>
      <c r="I102" s="100"/>
      <c r="J102" s="100"/>
      <c r="K102" s="100"/>
      <c r="L102" s="100"/>
      <c r="M102" s="100"/>
      <c r="N102" s="100"/>
      <c r="O102" s="100"/>
      <c r="P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67">
        <f t="shared" si="1"/>
        <v>0</v>
      </c>
    </row>
    <row r="103" spans="1:43" x14ac:dyDescent="0.3">
      <c r="A103" s="67">
        <v>102</v>
      </c>
      <c r="I103" s="100"/>
      <c r="J103" s="100"/>
      <c r="K103" s="100"/>
      <c r="L103" s="100"/>
      <c r="M103" s="100"/>
      <c r="N103" s="100"/>
      <c r="O103" s="100"/>
      <c r="P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67">
        <f t="shared" si="1"/>
        <v>0</v>
      </c>
    </row>
    <row r="104" spans="1:43" x14ac:dyDescent="0.3">
      <c r="A104" s="67">
        <v>103</v>
      </c>
      <c r="I104" s="100"/>
      <c r="J104" s="100"/>
      <c r="K104" s="100"/>
      <c r="L104" s="100"/>
      <c r="M104" s="100"/>
      <c r="N104" s="100"/>
      <c r="O104" s="100"/>
      <c r="P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67">
        <f t="shared" si="1"/>
        <v>0</v>
      </c>
    </row>
    <row r="105" spans="1:43" x14ac:dyDescent="0.3">
      <c r="A105" s="67">
        <v>104</v>
      </c>
      <c r="I105" s="100"/>
      <c r="J105" s="100"/>
      <c r="K105" s="100"/>
      <c r="L105" s="100"/>
      <c r="M105" s="100"/>
      <c r="N105" s="100"/>
      <c r="O105" s="100"/>
      <c r="P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67">
        <f t="shared" si="1"/>
        <v>0</v>
      </c>
    </row>
    <row r="106" spans="1:43" x14ac:dyDescent="0.3">
      <c r="A106" s="67">
        <v>105</v>
      </c>
      <c r="I106" s="100"/>
      <c r="J106" s="100"/>
      <c r="K106" s="100"/>
      <c r="L106" s="100"/>
      <c r="M106" s="100"/>
      <c r="N106" s="100"/>
      <c r="O106" s="100"/>
      <c r="P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67">
        <f t="shared" si="1"/>
        <v>0</v>
      </c>
    </row>
    <row r="107" spans="1:43" x14ac:dyDescent="0.3">
      <c r="A107" s="67">
        <v>106</v>
      </c>
      <c r="I107" s="100"/>
      <c r="J107" s="100"/>
      <c r="K107" s="100"/>
      <c r="L107" s="100"/>
      <c r="M107" s="100"/>
      <c r="N107" s="100"/>
      <c r="O107" s="100"/>
      <c r="P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67">
        <f t="shared" si="1"/>
        <v>0</v>
      </c>
    </row>
    <row r="108" spans="1:43" x14ac:dyDescent="0.3">
      <c r="A108" s="67">
        <v>107</v>
      </c>
      <c r="I108" s="100"/>
      <c r="J108" s="100"/>
      <c r="K108" s="100"/>
      <c r="L108" s="100"/>
      <c r="M108" s="100"/>
      <c r="N108" s="100"/>
      <c r="O108" s="100"/>
      <c r="P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67">
        <f t="shared" si="1"/>
        <v>0</v>
      </c>
    </row>
    <row r="109" spans="1:43" x14ac:dyDescent="0.3">
      <c r="A109" s="67">
        <v>108</v>
      </c>
      <c r="I109" s="100"/>
      <c r="J109" s="100"/>
      <c r="K109" s="100"/>
      <c r="L109" s="100"/>
      <c r="M109" s="100"/>
      <c r="N109" s="100"/>
      <c r="O109" s="100"/>
      <c r="P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67">
        <f t="shared" si="1"/>
        <v>0</v>
      </c>
    </row>
    <row r="110" spans="1:43" x14ac:dyDescent="0.3">
      <c r="A110" s="67">
        <v>109</v>
      </c>
      <c r="I110" s="100"/>
      <c r="J110" s="100"/>
      <c r="K110" s="100"/>
      <c r="L110" s="100"/>
      <c r="M110" s="100"/>
      <c r="N110" s="100"/>
      <c r="O110" s="100"/>
      <c r="P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67">
        <f t="shared" si="1"/>
        <v>0</v>
      </c>
    </row>
    <row r="111" spans="1:43" x14ac:dyDescent="0.3">
      <c r="A111" s="67">
        <v>110</v>
      </c>
      <c r="I111" s="100"/>
      <c r="J111" s="100"/>
      <c r="K111" s="100"/>
      <c r="L111" s="100"/>
      <c r="M111" s="100"/>
      <c r="N111" s="100"/>
      <c r="O111" s="100"/>
      <c r="P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67">
        <f t="shared" si="1"/>
        <v>0</v>
      </c>
    </row>
    <row r="112" spans="1:43" x14ac:dyDescent="0.3">
      <c r="A112" s="67">
        <v>111</v>
      </c>
      <c r="I112" s="100"/>
      <c r="J112" s="100"/>
      <c r="K112" s="100"/>
      <c r="L112" s="100"/>
      <c r="M112" s="100"/>
      <c r="N112" s="100"/>
      <c r="O112" s="100"/>
      <c r="P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67">
        <f t="shared" si="1"/>
        <v>0</v>
      </c>
    </row>
    <row r="113" spans="1:43" x14ac:dyDescent="0.3">
      <c r="A113" s="67">
        <v>112</v>
      </c>
      <c r="I113" s="100"/>
      <c r="J113" s="100"/>
      <c r="K113" s="100"/>
      <c r="L113" s="100"/>
      <c r="M113" s="100"/>
      <c r="N113" s="100"/>
      <c r="O113" s="100"/>
      <c r="P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67">
        <f t="shared" si="1"/>
        <v>0</v>
      </c>
    </row>
    <row r="114" spans="1:43" x14ac:dyDescent="0.3">
      <c r="A114" s="67">
        <v>113</v>
      </c>
      <c r="I114" s="100"/>
      <c r="J114" s="100"/>
      <c r="K114" s="100"/>
      <c r="L114" s="100"/>
      <c r="M114" s="100"/>
      <c r="N114" s="100"/>
      <c r="O114" s="100"/>
      <c r="P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67">
        <f t="shared" si="1"/>
        <v>0</v>
      </c>
    </row>
    <row r="115" spans="1:43" x14ac:dyDescent="0.3">
      <c r="A115" s="67">
        <v>114</v>
      </c>
      <c r="I115" s="100"/>
      <c r="J115" s="100"/>
      <c r="K115" s="100"/>
      <c r="L115" s="100"/>
      <c r="M115" s="100"/>
      <c r="N115" s="100"/>
      <c r="O115" s="100"/>
      <c r="P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67">
        <f t="shared" si="1"/>
        <v>0</v>
      </c>
    </row>
    <row r="116" spans="1:43" x14ac:dyDescent="0.3">
      <c r="A116" s="67">
        <v>115</v>
      </c>
      <c r="I116" s="100"/>
      <c r="J116" s="100"/>
      <c r="K116" s="100"/>
      <c r="L116" s="100"/>
      <c r="M116" s="100"/>
      <c r="N116" s="100"/>
      <c r="O116" s="100"/>
      <c r="P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67">
        <f t="shared" si="1"/>
        <v>0</v>
      </c>
    </row>
    <row r="117" spans="1:43" x14ac:dyDescent="0.3">
      <c r="A117" s="67">
        <v>116</v>
      </c>
      <c r="I117" s="100"/>
      <c r="J117" s="100"/>
      <c r="K117" s="100"/>
      <c r="L117" s="100"/>
      <c r="M117" s="100"/>
      <c r="N117" s="100"/>
      <c r="O117" s="100"/>
      <c r="P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67">
        <f t="shared" si="1"/>
        <v>0</v>
      </c>
    </row>
    <row r="118" spans="1:43" x14ac:dyDescent="0.3">
      <c r="A118" s="67">
        <v>117</v>
      </c>
      <c r="I118" s="100"/>
      <c r="J118" s="100"/>
      <c r="K118" s="100"/>
      <c r="L118" s="100"/>
      <c r="M118" s="100"/>
      <c r="N118" s="100"/>
      <c r="O118" s="100"/>
      <c r="P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67">
        <f t="shared" si="1"/>
        <v>0</v>
      </c>
    </row>
    <row r="119" spans="1:43" x14ac:dyDescent="0.3">
      <c r="A119" s="67">
        <v>118</v>
      </c>
      <c r="I119" s="100"/>
      <c r="J119" s="100"/>
      <c r="K119" s="100"/>
      <c r="L119" s="100"/>
      <c r="M119" s="100"/>
      <c r="N119" s="100"/>
      <c r="O119" s="100"/>
      <c r="P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67">
        <f t="shared" si="1"/>
        <v>0</v>
      </c>
    </row>
    <row r="120" spans="1:43" x14ac:dyDescent="0.3">
      <c r="A120" s="67">
        <v>119</v>
      </c>
      <c r="I120" s="100"/>
      <c r="J120" s="100"/>
      <c r="K120" s="100"/>
      <c r="L120" s="100"/>
      <c r="M120" s="100"/>
      <c r="N120" s="100"/>
      <c r="O120" s="100"/>
      <c r="P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67">
        <f t="shared" si="1"/>
        <v>0</v>
      </c>
    </row>
    <row r="121" spans="1:43" x14ac:dyDescent="0.3">
      <c r="A121" s="67">
        <v>120</v>
      </c>
      <c r="I121" s="100"/>
      <c r="J121" s="100"/>
      <c r="K121" s="100"/>
      <c r="L121" s="100"/>
      <c r="M121" s="100"/>
      <c r="N121" s="100"/>
      <c r="O121" s="100"/>
      <c r="P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67">
        <f t="shared" si="1"/>
        <v>0</v>
      </c>
    </row>
    <row r="122" spans="1:43" x14ac:dyDescent="0.3">
      <c r="A122" s="67">
        <v>121</v>
      </c>
      <c r="I122" s="100"/>
      <c r="J122" s="100"/>
      <c r="K122" s="100"/>
      <c r="L122" s="100"/>
      <c r="M122" s="100"/>
      <c r="N122" s="100"/>
      <c r="O122" s="100"/>
      <c r="P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67">
        <f t="shared" si="1"/>
        <v>0</v>
      </c>
    </row>
    <row r="123" spans="1:43" x14ac:dyDescent="0.3">
      <c r="A123" s="67">
        <v>122</v>
      </c>
      <c r="I123" s="100"/>
      <c r="J123" s="100"/>
      <c r="K123" s="100"/>
      <c r="L123" s="100"/>
      <c r="M123" s="100"/>
      <c r="N123" s="100"/>
      <c r="O123" s="100"/>
      <c r="P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67">
        <f t="shared" si="1"/>
        <v>0</v>
      </c>
    </row>
    <row r="124" spans="1:43" x14ac:dyDescent="0.3">
      <c r="A124" s="67">
        <v>123</v>
      </c>
      <c r="I124" s="100"/>
      <c r="J124" s="100"/>
      <c r="K124" s="100"/>
      <c r="L124" s="100"/>
      <c r="M124" s="100"/>
      <c r="N124" s="100"/>
      <c r="O124" s="100"/>
      <c r="P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67">
        <f t="shared" si="1"/>
        <v>0</v>
      </c>
    </row>
    <row r="125" spans="1:43" x14ac:dyDescent="0.3">
      <c r="A125" s="67">
        <v>124</v>
      </c>
      <c r="I125" s="100"/>
      <c r="J125" s="100"/>
      <c r="K125" s="100"/>
      <c r="L125" s="100"/>
      <c r="M125" s="100"/>
      <c r="N125" s="100"/>
      <c r="O125" s="100"/>
      <c r="P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67">
        <f t="shared" si="1"/>
        <v>0</v>
      </c>
    </row>
    <row r="126" spans="1:43" x14ac:dyDescent="0.3">
      <c r="A126" s="67">
        <v>125</v>
      </c>
      <c r="I126" s="100"/>
      <c r="J126" s="100"/>
      <c r="K126" s="100"/>
      <c r="L126" s="100"/>
      <c r="M126" s="100"/>
      <c r="N126" s="100"/>
      <c r="O126" s="100"/>
      <c r="P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67">
        <f t="shared" si="1"/>
        <v>0</v>
      </c>
    </row>
    <row r="127" spans="1:43" x14ac:dyDescent="0.3">
      <c r="A127" s="67">
        <v>126</v>
      </c>
      <c r="I127" s="100"/>
      <c r="J127" s="100"/>
      <c r="K127" s="100"/>
      <c r="L127" s="100"/>
      <c r="M127" s="100"/>
      <c r="N127" s="100"/>
      <c r="O127" s="100"/>
      <c r="P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67">
        <f t="shared" si="1"/>
        <v>0</v>
      </c>
    </row>
    <row r="128" spans="1:43" x14ac:dyDescent="0.3">
      <c r="A128" s="67">
        <v>127</v>
      </c>
      <c r="I128" s="100"/>
      <c r="J128" s="100"/>
      <c r="K128" s="100"/>
      <c r="L128" s="100"/>
      <c r="M128" s="100"/>
      <c r="N128" s="100"/>
      <c r="O128" s="100"/>
      <c r="P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67">
        <f t="shared" si="1"/>
        <v>0</v>
      </c>
    </row>
    <row r="129" spans="1:43" x14ac:dyDescent="0.3">
      <c r="A129" s="67">
        <v>128</v>
      </c>
      <c r="I129" s="100"/>
      <c r="J129" s="100"/>
      <c r="K129" s="100"/>
      <c r="L129" s="100"/>
      <c r="M129" s="100"/>
      <c r="N129" s="100"/>
      <c r="O129" s="100"/>
      <c r="P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67">
        <f t="shared" si="1"/>
        <v>0</v>
      </c>
    </row>
    <row r="130" spans="1:43" x14ac:dyDescent="0.3">
      <c r="A130" s="67">
        <v>129</v>
      </c>
      <c r="I130" s="100"/>
      <c r="J130" s="100"/>
      <c r="K130" s="100"/>
      <c r="L130" s="100"/>
      <c r="M130" s="100"/>
      <c r="N130" s="100"/>
      <c r="O130" s="100"/>
      <c r="P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67">
        <f t="shared" si="1"/>
        <v>0</v>
      </c>
    </row>
    <row r="131" spans="1:43" x14ac:dyDescent="0.3">
      <c r="A131" s="67">
        <v>130</v>
      </c>
      <c r="I131" s="100"/>
      <c r="J131" s="100"/>
      <c r="K131" s="100"/>
      <c r="L131" s="100"/>
      <c r="M131" s="100"/>
      <c r="N131" s="100"/>
      <c r="O131" s="100"/>
      <c r="P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67">
        <f t="shared" si="1"/>
        <v>0</v>
      </c>
    </row>
    <row r="132" spans="1:43" x14ac:dyDescent="0.3">
      <c r="A132" s="67">
        <v>131</v>
      </c>
      <c r="I132" s="100"/>
      <c r="J132" s="100"/>
      <c r="K132" s="100"/>
      <c r="L132" s="100"/>
      <c r="M132" s="100"/>
      <c r="N132" s="100"/>
      <c r="O132" s="100"/>
      <c r="P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67">
        <f t="shared" si="1"/>
        <v>0</v>
      </c>
    </row>
    <row r="133" spans="1:43" x14ac:dyDescent="0.3">
      <c r="A133" s="67">
        <v>132</v>
      </c>
      <c r="I133" s="100"/>
      <c r="J133" s="100"/>
      <c r="K133" s="100"/>
      <c r="L133" s="100"/>
      <c r="M133" s="100"/>
      <c r="N133" s="100"/>
      <c r="O133" s="100"/>
      <c r="P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67">
        <f t="shared" si="1"/>
        <v>0</v>
      </c>
    </row>
    <row r="134" spans="1:43" x14ac:dyDescent="0.3">
      <c r="A134" s="67">
        <v>133</v>
      </c>
      <c r="I134" s="100"/>
      <c r="J134" s="100"/>
      <c r="K134" s="100"/>
      <c r="L134" s="100"/>
      <c r="M134" s="100"/>
      <c r="N134" s="100"/>
      <c r="O134" s="100"/>
      <c r="P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67">
        <f t="shared" si="1"/>
        <v>0</v>
      </c>
    </row>
    <row r="135" spans="1:43" x14ac:dyDescent="0.3">
      <c r="A135" s="67">
        <v>134</v>
      </c>
      <c r="I135" s="100"/>
      <c r="J135" s="100"/>
      <c r="K135" s="100"/>
      <c r="L135" s="100"/>
      <c r="M135" s="100"/>
      <c r="N135" s="100"/>
      <c r="O135" s="100"/>
      <c r="P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67">
        <f t="shared" ref="AQ135:AQ198" si="2">SUM(I135:AP135)</f>
        <v>0</v>
      </c>
    </row>
    <row r="136" spans="1:43" x14ac:dyDescent="0.3">
      <c r="A136" s="67">
        <v>135</v>
      </c>
      <c r="I136" s="100"/>
      <c r="J136" s="100"/>
      <c r="K136" s="100"/>
      <c r="L136" s="100"/>
      <c r="M136" s="100"/>
      <c r="N136" s="100"/>
      <c r="O136" s="100"/>
      <c r="P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67">
        <f t="shared" si="2"/>
        <v>0</v>
      </c>
    </row>
    <row r="137" spans="1:43" x14ac:dyDescent="0.3">
      <c r="A137" s="67">
        <v>136</v>
      </c>
      <c r="I137" s="100"/>
      <c r="J137" s="100"/>
      <c r="K137" s="100"/>
      <c r="L137" s="100"/>
      <c r="M137" s="100"/>
      <c r="N137" s="100"/>
      <c r="O137" s="100"/>
      <c r="P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67">
        <f t="shared" si="2"/>
        <v>0</v>
      </c>
    </row>
    <row r="138" spans="1:43" x14ac:dyDescent="0.3">
      <c r="A138" s="67">
        <v>137</v>
      </c>
      <c r="I138" s="100"/>
      <c r="J138" s="100"/>
      <c r="K138" s="100"/>
      <c r="L138" s="100"/>
      <c r="M138" s="100"/>
      <c r="N138" s="100"/>
      <c r="O138" s="100"/>
      <c r="P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67">
        <f t="shared" si="2"/>
        <v>0</v>
      </c>
    </row>
    <row r="139" spans="1:43" x14ac:dyDescent="0.3">
      <c r="A139" s="67">
        <v>138</v>
      </c>
      <c r="I139" s="100"/>
      <c r="J139" s="100"/>
      <c r="K139" s="100"/>
      <c r="L139" s="100"/>
      <c r="M139" s="100"/>
      <c r="N139" s="100"/>
      <c r="O139" s="100"/>
      <c r="P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67">
        <f t="shared" si="2"/>
        <v>0</v>
      </c>
    </row>
    <row r="140" spans="1:43" x14ac:dyDescent="0.3">
      <c r="A140" s="67">
        <v>139</v>
      </c>
      <c r="I140" s="100"/>
      <c r="J140" s="100"/>
      <c r="K140" s="100"/>
      <c r="L140" s="100"/>
      <c r="M140" s="100"/>
      <c r="N140" s="100"/>
      <c r="O140" s="100"/>
      <c r="P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67">
        <f t="shared" si="2"/>
        <v>0</v>
      </c>
    </row>
    <row r="141" spans="1:43" x14ac:dyDescent="0.3">
      <c r="A141" s="67">
        <v>140</v>
      </c>
      <c r="I141" s="100"/>
      <c r="J141" s="100"/>
      <c r="K141" s="100"/>
      <c r="L141" s="100"/>
      <c r="M141" s="100"/>
      <c r="N141" s="100"/>
      <c r="O141" s="100"/>
      <c r="P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67">
        <f t="shared" si="2"/>
        <v>0</v>
      </c>
    </row>
    <row r="142" spans="1:43" x14ac:dyDescent="0.3">
      <c r="A142" s="67">
        <v>141</v>
      </c>
      <c r="I142" s="100"/>
      <c r="J142" s="100"/>
      <c r="K142" s="100"/>
      <c r="L142" s="100"/>
      <c r="M142" s="100"/>
      <c r="N142" s="100"/>
      <c r="O142" s="100"/>
      <c r="P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67">
        <f t="shared" si="2"/>
        <v>0</v>
      </c>
    </row>
    <row r="143" spans="1:43" x14ac:dyDescent="0.3">
      <c r="A143" s="67">
        <v>142</v>
      </c>
      <c r="I143" s="100"/>
      <c r="J143" s="100"/>
      <c r="K143" s="100"/>
      <c r="L143" s="100"/>
      <c r="M143" s="100"/>
      <c r="N143" s="100"/>
      <c r="O143" s="100"/>
      <c r="P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67">
        <f t="shared" si="2"/>
        <v>0</v>
      </c>
    </row>
    <row r="144" spans="1:43" x14ac:dyDescent="0.3">
      <c r="A144" s="67">
        <v>143</v>
      </c>
      <c r="I144" s="100"/>
      <c r="J144" s="100"/>
      <c r="K144" s="100"/>
      <c r="L144" s="100"/>
      <c r="M144" s="100"/>
      <c r="N144" s="100"/>
      <c r="O144" s="100"/>
      <c r="P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67">
        <f t="shared" si="2"/>
        <v>0</v>
      </c>
    </row>
    <row r="145" spans="1:43" x14ac:dyDescent="0.3">
      <c r="A145" s="67">
        <v>144</v>
      </c>
      <c r="I145" s="100"/>
      <c r="J145" s="100"/>
      <c r="K145" s="100"/>
      <c r="L145" s="100"/>
      <c r="M145" s="100"/>
      <c r="N145" s="100"/>
      <c r="O145" s="100"/>
      <c r="P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67">
        <f t="shared" si="2"/>
        <v>0</v>
      </c>
    </row>
    <row r="146" spans="1:43" x14ac:dyDescent="0.3">
      <c r="A146" s="67">
        <v>145</v>
      </c>
      <c r="I146" s="100"/>
      <c r="J146" s="100"/>
      <c r="K146" s="100"/>
      <c r="L146" s="100"/>
      <c r="M146" s="100"/>
      <c r="N146" s="100"/>
      <c r="O146" s="100"/>
      <c r="P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67">
        <f t="shared" si="2"/>
        <v>0</v>
      </c>
    </row>
    <row r="147" spans="1:43" x14ac:dyDescent="0.3">
      <c r="A147" s="67">
        <v>146</v>
      </c>
      <c r="I147" s="100"/>
      <c r="J147" s="100"/>
      <c r="K147" s="100"/>
      <c r="L147" s="100"/>
      <c r="M147" s="100"/>
      <c r="N147" s="100"/>
      <c r="O147" s="100"/>
      <c r="P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67">
        <f t="shared" si="2"/>
        <v>0</v>
      </c>
    </row>
    <row r="148" spans="1:43" x14ac:dyDescent="0.3">
      <c r="A148" s="67">
        <v>147</v>
      </c>
      <c r="I148" s="100"/>
      <c r="J148" s="100"/>
      <c r="K148" s="100"/>
      <c r="L148" s="100"/>
      <c r="M148" s="100"/>
      <c r="N148" s="100"/>
      <c r="O148" s="100"/>
      <c r="P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67">
        <f t="shared" si="2"/>
        <v>0</v>
      </c>
    </row>
    <row r="149" spans="1:43" x14ac:dyDescent="0.3">
      <c r="A149" s="67">
        <v>148</v>
      </c>
      <c r="I149" s="100"/>
      <c r="J149" s="100"/>
      <c r="K149" s="100"/>
      <c r="L149" s="100"/>
      <c r="M149" s="100"/>
      <c r="N149" s="100"/>
      <c r="O149" s="100"/>
      <c r="P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67">
        <f t="shared" si="2"/>
        <v>0</v>
      </c>
    </row>
    <row r="150" spans="1:43" x14ac:dyDescent="0.3">
      <c r="A150" s="67">
        <v>149</v>
      </c>
      <c r="I150" s="100"/>
      <c r="J150" s="100"/>
      <c r="K150" s="100"/>
      <c r="L150" s="100"/>
      <c r="M150" s="100"/>
      <c r="N150" s="100"/>
      <c r="O150" s="100"/>
      <c r="P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67">
        <f t="shared" si="2"/>
        <v>0</v>
      </c>
    </row>
    <row r="151" spans="1:43" x14ac:dyDescent="0.3">
      <c r="A151" s="67">
        <v>150</v>
      </c>
      <c r="I151" s="100"/>
      <c r="J151" s="100"/>
      <c r="K151" s="100"/>
      <c r="L151" s="100"/>
      <c r="M151" s="100"/>
      <c r="N151" s="100"/>
      <c r="O151" s="100"/>
      <c r="P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67">
        <f t="shared" si="2"/>
        <v>0</v>
      </c>
    </row>
    <row r="152" spans="1:43" x14ac:dyDescent="0.3">
      <c r="A152" s="67">
        <v>151</v>
      </c>
      <c r="I152" s="100"/>
      <c r="J152" s="100"/>
      <c r="K152" s="100"/>
      <c r="L152" s="100"/>
      <c r="M152" s="100"/>
      <c r="N152" s="100"/>
      <c r="O152" s="100"/>
      <c r="P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67">
        <f t="shared" si="2"/>
        <v>0</v>
      </c>
    </row>
    <row r="153" spans="1:43" x14ac:dyDescent="0.3">
      <c r="A153" s="67">
        <v>152</v>
      </c>
      <c r="I153" s="100"/>
      <c r="J153" s="100"/>
      <c r="K153" s="100"/>
      <c r="L153" s="100"/>
      <c r="M153" s="100"/>
      <c r="N153" s="100"/>
      <c r="O153" s="100"/>
      <c r="P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67">
        <f t="shared" si="2"/>
        <v>0</v>
      </c>
    </row>
    <row r="154" spans="1:43" x14ac:dyDescent="0.3">
      <c r="A154" s="67">
        <v>153</v>
      </c>
      <c r="I154" s="100"/>
      <c r="J154" s="100"/>
      <c r="K154" s="100"/>
      <c r="L154" s="100"/>
      <c r="M154" s="100"/>
      <c r="N154" s="100"/>
      <c r="O154" s="100"/>
      <c r="P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67">
        <f t="shared" si="2"/>
        <v>0</v>
      </c>
    </row>
    <row r="155" spans="1:43" x14ac:dyDescent="0.3">
      <c r="A155" s="67">
        <v>154</v>
      </c>
      <c r="I155" s="100"/>
      <c r="J155" s="100"/>
      <c r="K155" s="100"/>
      <c r="L155" s="100"/>
      <c r="M155" s="100"/>
      <c r="N155" s="100"/>
      <c r="O155" s="100"/>
      <c r="P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67">
        <f t="shared" si="2"/>
        <v>0</v>
      </c>
    </row>
    <row r="156" spans="1:43" x14ac:dyDescent="0.3">
      <c r="A156" s="67">
        <v>155</v>
      </c>
      <c r="I156" s="100"/>
      <c r="J156" s="100"/>
      <c r="K156" s="100"/>
      <c r="L156" s="100"/>
      <c r="M156" s="100"/>
      <c r="N156" s="100"/>
      <c r="O156" s="100"/>
      <c r="P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67">
        <f t="shared" si="2"/>
        <v>0</v>
      </c>
    </row>
    <row r="157" spans="1:43" x14ac:dyDescent="0.3">
      <c r="A157" s="67">
        <v>156</v>
      </c>
      <c r="I157" s="100"/>
      <c r="J157" s="100"/>
      <c r="K157" s="100"/>
      <c r="L157" s="100"/>
      <c r="M157" s="100"/>
      <c r="N157" s="100"/>
      <c r="O157" s="100"/>
      <c r="P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67">
        <f t="shared" si="2"/>
        <v>0</v>
      </c>
    </row>
    <row r="158" spans="1:43" x14ac:dyDescent="0.3">
      <c r="A158" s="67">
        <v>157</v>
      </c>
      <c r="I158" s="100"/>
      <c r="J158" s="100"/>
      <c r="K158" s="100"/>
      <c r="L158" s="100"/>
      <c r="M158" s="100"/>
      <c r="N158" s="100"/>
      <c r="O158" s="100"/>
      <c r="P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67">
        <f t="shared" si="2"/>
        <v>0</v>
      </c>
    </row>
    <row r="159" spans="1:43" x14ac:dyDescent="0.3">
      <c r="A159" s="67">
        <v>158</v>
      </c>
      <c r="I159" s="100"/>
      <c r="J159" s="100"/>
      <c r="K159" s="100"/>
      <c r="L159" s="100"/>
      <c r="M159" s="100"/>
      <c r="N159" s="100"/>
      <c r="O159" s="100"/>
      <c r="P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67">
        <f t="shared" si="2"/>
        <v>0</v>
      </c>
    </row>
    <row r="160" spans="1:43" x14ac:dyDescent="0.3">
      <c r="A160" s="67">
        <v>159</v>
      </c>
      <c r="I160" s="100"/>
      <c r="J160" s="100"/>
      <c r="K160" s="100"/>
      <c r="L160" s="100"/>
      <c r="M160" s="100"/>
      <c r="N160" s="100"/>
      <c r="O160" s="100"/>
      <c r="P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67">
        <f t="shared" si="2"/>
        <v>0</v>
      </c>
    </row>
    <row r="161" spans="1:43" x14ac:dyDescent="0.3">
      <c r="A161" s="67">
        <v>160</v>
      </c>
      <c r="I161" s="100"/>
      <c r="J161" s="100"/>
      <c r="K161" s="100"/>
      <c r="L161" s="100"/>
      <c r="M161" s="100"/>
      <c r="N161" s="100"/>
      <c r="O161" s="100"/>
      <c r="P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67">
        <f t="shared" si="2"/>
        <v>0</v>
      </c>
    </row>
    <row r="162" spans="1:43" x14ac:dyDescent="0.3">
      <c r="A162" s="67">
        <v>161</v>
      </c>
      <c r="I162" s="100"/>
      <c r="J162" s="100"/>
      <c r="K162" s="100"/>
      <c r="L162" s="100"/>
      <c r="M162" s="100"/>
      <c r="N162" s="100"/>
      <c r="O162" s="100"/>
      <c r="P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67">
        <f t="shared" si="2"/>
        <v>0</v>
      </c>
    </row>
    <row r="163" spans="1:43" x14ac:dyDescent="0.3">
      <c r="A163" s="67">
        <v>162</v>
      </c>
      <c r="I163" s="100"/>
      <c r="J163" s="100"/>
      <c r="K163" s="100"/>
      <c r="L163" s="100"/>
      <c r="M163" s="100"/>
      <c r="N163" s="100"/>
      <c r="O163" s="100"/>
      <c r="P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67">
        <f t="shared" si="2"/>
        <v>0</v>
      </c>
    </row>
    <row r="164" spans="1:43" x14ac:dyDescent="0.3">
      <c r="A164" s="67">
        <v>163</v>
      </c>
      <c r="I164" s="100"/>
      <c r="J164" s="100"/>
      <c r="K164" s="100"/>
      <c r="L164" s="100"/>
      <c r="M164" s="100"/>
      <c r="N164" s="100"/>
      <c r="O164" s="100"/>
      <c r="P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67">
        <f t="shared" si="2"/>
        <v>0</v>
      </c>
    </row>
    <row r="165" spans="1:43" x14ac:dyDescent="0.3">
      <c r="A165" s="67">
        <v>164</v>
      </c>
      <c r="I165" s="100"/>
      <c r="J165" s="100"/>
      <c r="K165" s="100"/>
      <c r="L165" s="100"/>
      <c r="M165" s="100"/>
      <c r="N165" s="100"/>
      <c r="O165" s="100"/>
      <c r="P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67">
        <f t="shared" si="2"/>
        <v>0</v>
      </c>
    </row>
    <row r="166" spans="1:43" x14ac:dyDescent="0.3">
      <c r="A166" s="67">
        <v>165</v>
      </c>
      <c r="I166" s="100"/>
      <c r="J166" s="100"/>
      <c r="K166" s="100"/>
      <c r="L166" s="100"/>
      <c r="M166" s="100"/>
      <c r="N166" s="100"/>
      <c r="O166" s="100"/>
      <c r="P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67">
        <f t="shared" si="2"/>
        <v>0</v>
      </c>
    </row>
    <row r="167" spans="1:43" x14ac:dyDescent="0.3">
      <c r="A167" s="67">
        <v>166</v>
      </c>
      <c r="I167" s="100"/>
      <c r="J167" s="100"/>
      <c r="K167" s="100"/>
      <c r="L167" s="100"/>
      <c r="M167" s="100"/>
      <c r="N167" s="100"/>
      <c r="O167" s="100"/>
      <c r="P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67">
        <f t="shared" si="2"/>
        <v>0</v>
      </c>
    </row>
    <row r="168" spans="1:43" x14ac:dyDescent="0.3">
      <c r="A168" s="67">
        <v>167</v>
      </c>
      <c r="I168" s="100"/>
      <c r="J168" s="100"/>
      <c r="K168" s="100"/>
      <c r="L168" s="100"/>
      <c r="M168" s="100"/>
      <c r="N168" s="100"/>
      <c r="O168" s="100"/>
      <c r="P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67">
        <f t="shared" si="2"/>
        <v>0</v>
      </c>
    </row>
    <row r="169" spans="1:43" x14ac:dyDescent="0.3">
      <c r="A169" s="67">
        <v>168</v>
      </c>
      <c r="I169" s="100"/>
      <c r="J169" s="100"/>
      <c r="K169" s="100"/>
      <c r="L169" s="100"/>
      <c r="M169" s="100"/>
      <c r="N169" s="100"/>
      <c r="O169" s="100"/>
      <c r="P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67">
        <f t="shared" si="2"/>
        <v>0</v>
      </c>
    </row>
    <row r="170" spans="1:43" x14ac:dyDescent="0.3">
      <c r="A170" s="67">
        <v>169</v>
      </c>
      <c r="I170" s="100"/>
      <c r="J170" s="100"/>
      <c r="K170" s="100"/>
      <c r="L170" s="100"/>
      <c r="M170" s="100"/>
      <c r="N170" s="100"/>
      <c r="O170" s="100"/>
      <c r="P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67">
        <f t="shared" si="2"/>
        <v>0</v>
      </c>
    </row>
    <row r="171" spans="1:43" x14ac:dyDescent="0.3">
      <c r="A171" s="67">
        <v>170</v>
      </c>
      <c r="I171" s="100"/>
      <c r="J171" s="100"/>
      <c r="K171" s="100"/>
      <c r="L171" s="100"/>
      <c r="M171" s="100"/>
      <c r="N171" s="100"/>
      <c r="O171" s="100"/>
      <c r="P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67">
        <f t="shared" si="2"/>
        <v>0</v>
      </c>
    </row>
    <row r="172" spans="1:43" x14ac:dyDescent="0.3">
      <c r="A172" s="67">
        <v>171</v>
      </c>
      <c r="I172" s="100"/>
      <c r="J172" s="100"/>
      <c r="K172" s="100"/>
      <c r="L172" s="100"/>
      <c r="M172" s="100"/>
      <c r="N172" s="100"/>
      <c r="O172" s="100"/>
      <c r="P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67">
        <f t="shared" si="2"/>
        <v>0</v>
      </c>
    </row>
    <row r="173" spans="1:43" x14ac:dyDescent="0.3">
      <c r="A173" s="67">
        <v>172</v>
      </c>
      <c r="I173" s="100"/>
      <c r="J173" s="100"/>
      <c r="K173" s="100"/>
      <c r="L173" s="100"/>
      <c r="M173" s="100"/>
      <c r="N173" s="100"/>
      <c r="O173" s="100"/>
      <c r="P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67">
        <f t="shared" si="2"/>
        <v>0</v>
      </c>
    </row>
    <row r="174" spans="1:43" x14ac:dyDescent="0.3">
      <c r="A174" s="67">
        <v>173</v>
      </c>
      <c r="I174" s="100"/>
      <c r="J174" s="100"/>
      <c r="K174" s="100"/>
      <c r="L174" s="100"/>
      <c r="M174" s="100"/>
      <c r="N174" s="100"/>
      <c r="O174" s="100"/>
      <c r="P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67">
        <f t="shared" si="2"/>
        <v>0</v>
      </c>
    </row>
    <row r="175" spans="1:43" x14ac:dyDescent="0.3">
      <c r="A175" s="67">
        <v>174</v>
      </c>
      <c r="I175" s="100"/>
      <c r="J175" s="100"/>
      <c r="K175" s="100"/>
      <c r="L175" s="100"/>
      <c r="M175" s="100"/>
      <c r="N175" s="100"/>
      <c r="O175" s="100"/>
      <c r="P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67">
        <f t="shared" si="2"/>
        <v>0</v>
      </c>
    </row>
    <row r="176" spans="1:43" x14ac:dyDescent="0.3">
      <c r="A176" s="67">
        <v>175</v>
      </c>
      <c r="I176" s="100"/>
      <c r="J176" s="100"/>
      <c r="K176" s="100"/>
      <c r="L176" s="100"/>
      <c r="M176" s="100"/>
      <c r="N176" s="100"/>
      <c r="O176" s="100"/>
      <c r="P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67">
        <f t="shared" si="2"/>
        <v>0</v>
      </c>
    </row>
    <row r="177" spans="1:43" x14ac:dyDescent="0.3">
      <c r="A177" s="67">
        <v>176</v>
      </c>
      <c r="I177" s="100"/>
      <c r="J177" s="100"/>
      <c r="K177" s="100"/>
      <c r="L177" s="100"/>
      <c r="M177" s="100"/>
      <c r="N177" s="100"/>
      <c r="O177" s="100"/>
      <c r="P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67">
        <f t="shared" si="2"/>
        <v>0</v>
      </c>
    </row>
    <row r="178" spans="1:43" x14ac:dyDescent="0.3">
      <c r="A178" s="67">
        <v>177</v>
      </c>
      <c r="I178" s="100"/>
      <c r="J178" s="100"/>
      <c r="K178" s="100"/>
      <c r="L178" s="100"/>
      <c r="M178" s="100"/>
      <c r="N178" s="100"/>
      <c r="O178" s="100"/>
      <c r="P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67">
        <f t="shared" si="2"/>
        <v>0</v>
      </c>
    </row>
    <row r="179" spans="1:43" x14ac:dyDescent="0.3">
      <c r="A179" s="67">
        <v>178</v>
      </c>
      <c r="I179" s="100"/>
      <c r="J179" s="100"/>
      <c r="K179" s="100"/>
      <c r="L179" s="100"/>
      <c r="M179" s="100"/>
      <c r="N179" s="100"/>
      <c r="O179" s="100"/>
      <c r="P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67">
        <f t="shared" si="2"/>
        <v>0</v>
      </c>
    </row>
    <row r="180" spans="1:43" x14ac:dyDescent="0.3">
      <c r="A180" s="67">
        <v>179</v>
      </c>
      <c r="I180" s="100"/>
      <c r="J180" s="100"/>
      <c r="K180" s="100"/>
      <c r="L180" s="100"/>
      <c r="M180" s="100"/>
      <c r="N180" s="100"/>
      <c r="O180" s="100"/>
      <c r="P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67">
        <f t="shared" si="2"/>
        <v>0</v>
      </c>
    </row>
    <row r="181" spans="1:43" x14ac:dyDescent="0.3">
      <c r="A181" s="67">
        <v>180</v>
      </c>
      <c r="I181" s="100"/>
      <c r="J181" s="100"/>
      <c r="K181" s="100"/>
      <c r="L181" s="100"/>
      <c r="M181" s="100"/>
      <c r="N181" s="100"/>
      <c r="O181" s="100"/>
      <c r="P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67">
        <f t="shared" si="2"/>
        <v>0</v>
      </c>
    </row>
    <row r="182" spans="1:43" x14ac:dyDescent="0.3">
      <c r="A182" s="67">
        <v>181</v>
      </c>
      <c r="I182" s="100"/>
      <c r="J182" s="100"/>
      <c r="K182" s="100"/>
      <c r="L182" s="100"/>
      <c r="M182" s="100"/>
      <c r="N182" s="100"/>
      <c r="O182" s="100"/>
      <c r="P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67">
        <f t="shared" si="2"/>
        <v>0</v>
      </c>
    </row>
    <row r="183" spans="1:43" x14ac:dyDescent="0.3">
      <c r="A183" s="67">
        <v>182</v>
      </c>
      <c r="I183" s="100"/>
      <c r="J183" s="100"/>
      <c r="K183" s="100"/>
      <c r="L183" s="100"/>
      <c r="M183" s="100"/>
      <c r="N183" s="100"/>
      <c r="O183" s="100"/>
      <c r="P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67">
        <f t="shared" si="2"/>
        <v>0</v>
      </c>
    </row>
    <row r="184" spans="1:43" x14ac:dyDescent="0.3">
      <c r="A184" s="67">
        <v>183</v>
      </c>
      <c r="I184" s="100"/>
      <c r="J184" s="100"/>
      <c r="K184" s="100"/>
      <c r="L184" s="100"/>
      <c r="M184" s="100"/>
      <c r="N184" s="100"/>
      <c r="O184" s="100"/>
      <c r="P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67">
        <f t="shared" si="2"/>
        <v>0</v>
      </c>
    </row>
    <row r="185" spans="1:43" x14ac:dyDescent="0.3">
      <c r="A185" s="67">
        <v>184</v>
      </c>
      <c r="I185" s="100"/>
      <c r="J185" s="100"/>
      <c r="K185" s="100"/>
      <c r="L185" s="100"/>
      <c r="M185" s="100"/>
      <c r="N185" s="100"/>
      <c r="O185" s="100"/>
      <c r="P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67">
        <f t="shared" si="2"/>
        <v>0</v>
      </c>
    </row>
    <row r="186" spans="1:43" x14ac:dyDescent="0.3">
      <c r="A186" s="67">
        <v>185</v>
      </c>
      <c r="I186" s="100"/>
      <c r="J186" s="100"/>
      <c r="K186" s="100"/>
      <c r="L186" s="100"/>
      <c r="M186" s="100"/>
      <c r="N186" s="100"/>
      <c r="O186" s="100"/>
      <c r="P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67">
        <f t="shared" si="2"/>
        <v>0</v>
      </c>
    </row>
    <row r="187" spans="1:43" x14ac:dyDescent="0.3">
      <c r="A187" s="67">
        <v>186</v>
      </c>
      <c r="I187" s="100"/>
      <c r="J187" s="100"/>
      <c r="K187" s="100"/>
      <c r="L187" s="100"/>
      <c r="M187" s="100"/>
      <c r="N187" s="100"/>
      <c r="O187" s="100"/>
      <c r="P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67">
        <f t="shared" si="2"/>
        <v>0</v>
      </c>
    </row>
    <row r="188" spans="1:43" x14ac:dyDescent="0.3">
      <c r="A188" s="67">
        <v>187</v>
      </c>
      <c r="I188" s="100"/>
      <c r="J188" s="100"/>
      <c r="K188" s="100"/>
      <c r="L188" s="100"/>
      <c r="M188" s="100"/>
      <c r="N188" s="100"/>
      <c r="O188" s="100"/>
      <c r="P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67">
        <f t="shared" si="2"/>
        <v>0</v>
      </c>
    </row>
    <row r="189" spans="1:43" x14ac:dyDescent="0.3">
      <c r="A189" s="67">
        <v>188</v>
      </c>
      <c r="I189" s="100"/>
      <c r="J189" s="100"/>
      <c r="K189" s="100"/>
      <c r="L189" s="100"/>
      <c r="M189" s="100"/>
      <c r="N189" s="100"/>
      <c r="O189" s="100"/>
      <c r="P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67">
        <f t="shared" si="2"/>
        <v>0</v>
      </c>
    </row>
    <row r="190" spans="1:43" x14ac:dyDescent="0.3">
      <c r="A190" s="67">
        <v>189</v>
      </c>
      <c r="I190" s="100"/>
      <c r="J190" s="100"/>
      <c r="K190" s="100"/>
      <c r="L190" s="100"/>
      <c r="M190" s="100"/>
      <c r="N190" s="100"/>
      <c r="O190" s="100"/>
      <c r="P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67">
        <f t="shared" si="2"/>
        <v>0</v>
      </c>
    </row>
    <row r="191" spans="1:43" x14ac:dyDescent="0.3">
      <c r="A191" s="67">
        <v>190</v>
      </c>
      <c r="I191" s="100"/>
      <c r="J191" s="100"/>
      <c r="K191" s="100"/>
      <c r="L191" s="100"/>
      <c r="M191" s="100"/>
      <c r="N191" s="100"/>
      <c r="O191" s="100"/>
      <c r="P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67">
        <f t="shared" si="2"/>
        <v>0</v>
      </c>
    </row>
    <row r="192" spans="1:43" x14ac:dyDescent="0.3">
      <c r="A192" s="67">
        <v>191</v>
      </c>
      <c r="I192" s="100"/>
      <c r="J192" s="100"/>
      <c r="K192" s="100"/>
      <c r="L192" s="100"/>
      <c r="M192" s="100"/>
      <c r="N192" s="100"/>
      <c r="O192" s="100"/>
      <c r="P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67">
        <f t="shared" si="2"/>
        <v>0</v>
      </c>
    </row>
    <row r="193" spans="1:43" x14ac:dyDescent="0.3">
      <c r="A193" s="67">
        <v>192</v>
      </c>
      <c r="I193" s="100"/>
      <c r="J193" s="100"/>
      <c r="K193" s="100"/>
      <c r="L193" s="100"/>
      <c r="M193" s="100"/>
      <c r="N193" s="100"/>
      <c r="O193" s="100"/>
      <c r="P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67">
        <f t="shared" si="2"/>
        <v>0</v>
      </c>
    </row>
    <row r="194" spans="1:43" x14ac:dyDescent="0.3">
      <c r="A194" s="67">
        <v>193</v>
      </c>
      <c r="I194" s="100"/>
      <c r="J194" s="100"/>
      <c r="K194" s="100"/>
      <c r="L194" s="100"/>
      <c r="M194" s="100"/>
      <c r="N194" s="100"/>
      <c r="O194" s="100"/>
      <c r="P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67">
        <f t="shared" si="2"/>
        <v>0</v>
      </c>
    </row>
    <row r="195" spans="1:43" x14ac:dyDescent="0.3">
      <c r="A195" s="67">
        <v>194</v>
      </c>
      <c r="I195" s="100"/>
      <c r="J195" s="100"/>
      <c r="K195" s="100"/>
      <c r="L195" s="100"/>
      <c r="M195" s="100"/>
      <c r="N195" s="100"/>
      <c r="O195" s="100"/>
      <c r="P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67">
        <f t="shared" si="2"/>
        <v>0</v>
      </c>
    </row>
    <row r="196" spans="1:43" x14ac:dyDescent="0.3">
      <c r="A196" s="67">
        <v>195</v>
      </c>
      <c r="I196" s="100"/>
      <c r="J196" s="100"/>
      <c r="K196" s="100"/>
      <c r="L196" s="100"/>
      <c r="M196" s="100"/>
      <c r="N196" s="100"/>
      <c r="O196" s="100"/>
      <c r="P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67">
        <f t="shared" si="2"/>
        <v>0</v>
      </c>
    </row>
    <row r="197" spans="1:43" x14ac:dyDescent="0.3">
      <c r="A197" s="67">
        <v>196</v>
      </c>
      <c r="I197" s="100"/>
      <c r="J197" s="100"/>
      <c r="K197" s="100"/>
      <c r="L197" s="100"/>
      <c r="M197" s="100"/>
      <c r="N197" s="100"/>
      <c r="O197" s="100"/>
      <c r="P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67">
        <f t="shared" si="2"/>
        <v>0</v>
      </c>
    </row>
    <row r="198" spans="1:43" x14ac:dyDescent="0.3">
      <c r="A198" s="67">
        <v>197</v>
      </c>
      <c r="I198" s="100"/>
      <c r="J198" s="100"/>
      <c r="K198" s="100"/>
      <c r="L198" s="100"/>
      <c r="M198" s="100"/>
      <c r="N198" s="100"/>
      <c r="O198" s="100"/>
      <c r="P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67">
        <f t="shared" si="2"/>
        <v>0</v>
      </c>
    </row>
    <row r="199" spans="1:43" x14ac:dyDescent="0.3">
      <c r="A199" s="67">
        <v>198</v>
      </c>
      <c r="I199" s="100"/>
      <c r="J199" s="100"/>
      <c r="K199" s="100"/>
      <c r="L199" s="100"/>
      <c r="M199" s="100"/>
      <c r="N199" s="100"/>
      <c r="O199" s="100"/>
      <c r="P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67">
        <f t="shared" ref="AQ199:AQ262" si="3">SUM(I199:AP199)</f>
        <v>0</v>
      </c>
    </row>
    <row r="200" spans="1:43" x14ac:dyDescent="0.3">
      <c r="A200" s="67">
        <v>199</v>
      </c>
      <c r="I200" s="100"/>
      <c r="J200" s="100"/>
      <c r="K200" s="100"/>
      <c r="L200" s="100"/>
      <c r="M200" s="100"/>
      <c r="N200" s="100"/>
      <c r="O200" s="100"/>
      <c r="P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67">
        <f t="shared" si="3"/>
        <v>0</v>
      </c>
    </row>
    <row r="201" spans="1:43" x14ac:dyDescent="0.3">
      <c r="A201" s="67">
        <v>200</v>
      </c>
      <c r="I201" s="100"/>
      <c r="J201" s="100"/>
      <c r="K201" s="100"/>
      <c r="L201" s="100"/>
      <c r="M201" s="100"/>
      <c r="N201" s="100"/>
      <c r="O201" s="100"/>
      <c r="P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67">
        <f t="shared" si="3"/>
        <v>0</v>
      </c>
    </row>
    <row r="202" spans="1:43" x14ac:dyDescent="0.3">
      <c r="A202" s="67">
        <v>201</v>
      </c>
      <c r="I202" s="100"/>
      <c r="J202" s="100"/>
      <c r="K202" s="100"/>
      <c r="L202" s="100"/>
      <c r="M202" s="100"/>
      <c r="N202" s="100"/>
      <c r="O202" s="100"/>
      <c r="P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67">
        <f t="shared" si="3"/>
        <v>0</v>
      </c>
    </row>
    <row r="203" spans="1:43" x14ac:dyDescent="0.3">
      <c r="A203" s="67">
        <v>202</v>
      </c>
      <c r="I203" s="100"/>
      <c r="J203" s="100"/>
      <c r="K203" s="100"/>
      <c r="L203" s="100"/>
      <c r="M203" s="100"/>
      <c r="N203" s="100"/>
      <c r="O203" s="100"/>
      <c r="P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67">
        <f t="shared" si="3"/>
        <v>0</v>
      </c>
    </row>
    <row r="204" spans="1:43" x14ac:dyDescent="0.3">
      <c r="A204" s="67">
        <v>203</v>
      </c>
      <c r="I204" s="100"/>
      <c r="J204" s="100"/>
      <c r="K204" s="100"/>
      <c r="L204" s="100"/>
      <c r="M204" s="100"/>
      <c r="N204" s="100"/>
      <c r="O204" s="100"/>
      <c r="P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67">
        <f t="shared" si="3"/>
        <v>0</v>
      </c>
    </row>
    <row r="205" spans="1:43" x14ac:dyDescent="0.3">
      <c r="A205" s="67">
        <v>204</v>
      </c>
      <c r="I205" s="100"/>
      <c r="J205" s="100"/>
      <c r="K205" s="100"/>
      <c r="L205" s="100"/>
      <c r="M205" s="100"/>
      <c r="N205" s="100"/>
      <c r="O205" s="100"/>
      <c r="P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67">
        <f t="shared" si="3"/>
        <v>0</v>
      </c>
    </row>
    <row r="206" spans="1:43" x14ac:dyDescent="0.3">
      <c r="A206" s="67">
        <v>205</v>
      </c>
      <c r="I206" s="100"/>
      <c r="J206" s="100"/>
      <c r="K206" s="100"/>
      <c r="L206" s="100"/>
      <c r="M206" s="100"/>
      <c r="N206" s="100"/>
      <c r="O206" s="100"/>
      <c r="P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67">
        <f t="shared" si="3"/>
        <v>0</v>
      </c>
    </row>
    <row r="207" spans="1:43" x14ac:dyDescent="0.3">
      <c r="A207" s="67">
        <v>206</v>
      </c>
      <c r="I207" s="100"/>
      <c r="J207" s="100"/>
      <c r="K207" s="100"/>
      <c r="L207" s="100"/>
      <c r="M207" s="100"/>
      <c r="N207" s="100"/>
      <c r="O207" s="100"/>
      <c r="P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67">
        <f t="shared" si="3"/>
        <v>0</v>
      </c>
    </row>
    <row r="208" spans="1:43" x14ac:dyDescent="0.3">
      <c r="A208" s="67">
        <v>207</v>
      </c>
      <c r="I208" s="100"/>
      <c r="J208" s="100"/>
      <c r="K208" s="100"/>
      <c r="L208" s="100"/>
      <c r="M208" s="100"/>
      <c r="N208" s="100"/>
      <c r="O208" s="100"/>
      <c r="P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67">
        <f t="shared" si="3"/>
        <v>0</v>
      </c>
    </row>
    <row r="209" spans="1:43" x14ac:dyDescent="0.3">
      <c r="A209" s="67">
        <v>208</v>
      </c>
      <c r="I209" s="100"/>
      <c r="J209" s="100"/>
      <c r="K209" s="100"/>
      <c r="L209" s="100"/>
      <c r="M209" s="100"/>
      <c r="N209" s="100"/>
      <c r="O209" s="100"/>
      <c r="P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67">
        <f t="shared" si="3"/>
        <v>0</v>
      </c>
    </row>
    <row r="210" spans="1:43" x14ac:dyDescent="0.3">
      <c r="A210" s="67">
        <v>209</v>
      </c>
      <c r="I210" s="100"/>
      <c r="J210" s="100"/>
      <c r="K210" s="100"/>
      <c r="L210" s="100"/>
      <c r="M210" s="100"/>
      <c r="N210" s="100"/>
      <c r="O210" s="100"/>
      <c r="P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67">
        <f t="shared" si="3"/>
        <v>0</v>
      </c>
    </row>
    <row r="211" spans="1:43" x14ac:dyDescent="0.3">
      <c r="A211" s="67">
        <v>210</v>
      </c>
      <c r="I211" s="100"/>
      <c r="J211" s="100"/>
      <c r="K211" s="100"/>
      <c r="L211" s="100"/>
      <c r="M211" s="100"/>
      <c r="N211" s="100"/>
      <c r="O211" s="100"/>
      <c r="P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67">
        <f t="shared" si="3"/>
        <v>0</v>
      </c>
    </row>
    <row r="212" spans="1:43" x14ac:dyDescent="0.3">
      <c r="A212" s="67">
        <v>211</v>
      </c>
      <c r="I212" s="100"/>
      <c r="J212" s="100"/>
      <c r="K212" s="100"/>
      <c r="L212" s="100"/>
      <c r="M212" s="100"/>
      <c r="N212" s="100"/>
      <c r="O212" s="100"/>
      <c r="P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67">
        <f t="shared" si="3"/>
        <v>0</v>
      </c>
    </row>
    <row r="213" spans="1:43" x14ac:dyDescent="0.3">
      <c r="A213" s="67">
        <v>212</v>
      </c>
      <c r="I213" s="100"/>
      <c r="J213" s="100"/>
      <c r="K213" s="100"/>
      <c r="L213" s="100"/>
      <c r="M213" s="100"/>
      <c r="N213" s="100"/>
      <c r="O213" s="100"/>
      <c r="P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67">
        <f t="shared" si="3"/>
        <v>0</v>
      </c>
    </row>
    <row r="214" spans="1:43" x14ac:dyDescent="0.3">
      <c r="A214" s="67">
        <v>213</v>
      </c>
      <c r="I214" s="100"/>
      <c r="J214" s="100"/>
      <c r="K214" s="100"/>
      <c r="L214" s="100"/>
      <c r="M214" s="100"/>
      <c r="N214" s="100"/>
      <c r="O214" s="100"/>
      <c r="P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67">
        <f t="shared" si="3"/>
        <v>0</v>
      </c>
    </row>
    <row r="215" spans="1:43" x14ac:dyDescent="0.3">
      <c r="A215" s="67">
        <v>214</v>
      </c>
      <c r="I215" s="100"/>
      <c r="J215" s="100"/>
      <c r="K215" s="100"/>
      <c r="L215" s="100"/>
      <c r="M215" s="100"/>
      <c r="N215" s="100"/>
      <c r="O215" s="100"/>
      <c r="P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67">
        <f t="shared" si="3"/>
        <v>0</v>
      </c>
    </row>
    <row r="216" spans="1:43" x14ac:dyDescent="0.3">
      <c r="A216" s="67">
        <v>215</v>
      </c>
      <c r="I216" s="100"/>
      <c r="J216" s="100"/>
      <c r="K216" s="100"/>
      <c r="L216" s="100"/>
      <c r="M216" s="100"/>
      <c r="N216" s="100"/>
      <c r="O216" s="100"/>
      <c r="P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67">
        <f t="shared" si="3"/>
        <v>0</v>
      </c>
    </row>
    <row r="217" spans="1:43" x14ac:dyDescent="0.3">
      <c r="A217" s="67">
        <v>216</v>
      </c>
      <c r="I217" s="100"/>
      <c r="J217" s="100"/>
      <c r="K217" s="100"/>
      <c r="L217" s="100"/>
      <c r="M217" s="100"/>
      <c r="N217" s="100"/>
      <c r="O217" s="100"/>
      <c r="P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67">
        <f t="shared" si="3"/>
        <v>0</v>
      </c>
    </row>
    <row r="218" spans="1:43" x14ac:dyDescent="0.3">
      <c r="A218" s="67">
        <v>217</v>
      </c>
      <c r="I218" s="100"/>
      <c r="J218" s="100"/>
      <c r="K218" s="100"/>
      <c r="L218" s="100"/>
      <c r="M218" s="100"/>
      <c r="N218" s="100"/>
      <c r="O218" s="100"/>
      <c r="P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67">
        <f t="shared" si="3"/>
        <v>0</v>
      </c>
    </row>
    <row r="219" spans="1:43" x14ac:dyDescent="0.3">
      <c r="A219" s="67">
        <v>218</v>
      </c>
      <c r="I219" s="100"/>
      <c r="J219" s="100"/>
      <c r="K219" s="100"/>
      <c r="L219" s="100"/>
      <c r="M219" s="100"/>
      <c r="N219" s="100"/>
      <c r="O219" s="100"/>
      <c r="P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67">
        <f t="shared" si="3"/>
        <v>0</v>
      </c>
    </row>
    <row r="220" spans="1:43" x14ac:dyDescent="0.3">
      <c r="A220" s="67">
        <v>219</v>
      </c>
      <c r="I220" s="100"/>
      <c r="J220" s="100"/>
      <c r="K220" s="100"/>
      <c r="L220" s="100"/>
      <c r="M220" s="100"/>
      <c r="N220" s="100"/>
      <c r="O220" s="100"/>
      <c r="P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67">
        <f t="shared" si="3"/>
        <v>0</v>
      </c>
    </row>
    <row r="221" spans="1:43" x14ac:dyDescent="0.3">
      <c r="A221" s="67">
        <v>220</v>
      </c>
      <c r="I221" s="100"/>
      <c r="J221" s="100"/>
      <c r="K221" s="100"/>
      <c r="L221" s="100"/>
      <c r="M221" s="100"/>
      <c r="N221" s="100"/>
      <c r="O221" s="100"/>
      <c r="P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67">
        <f t="shared" si="3"/>
        <v>0</v>
      </c>
    </row>
    <row r="222" spans="1:43" x14ac:dyDescent="0.3">
      <c r="A222" s="67">
        <v>221</v>
      </c>
      <c r="I222" s="100"/>
      <c r="J222" s="100"/>
      <c r="K222" s="100"/>
      <c r="L222" s="100"/>
      <c r="M222" s="100"/>
      <c r="N222" s="100"/>
      <c r="O222" s="100"/>
      <c r="P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67">
        <f t="shared" si="3"/>
        <v>0</v>
      </c>
    </row>
    <row r="223" spans="1:43" x14ac:dyDescent="0.3">
      <c r="A223" s="67">
        <v>222</v>
      </c>
      <c r="I223" s="100"/>
      <c r="J223" s="100"/>
      <c r="K223" s="100"/>
      <c r="L223" s="100"/>
      <c r="M223" s="100"/>
      <c r="N223" s="100"/>
      <c r="O223" s="100"/>
      <c r="P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67">
        <f t="shared" si="3"/>
        <v>0</v>
      </c>
    </row>
    <row r="224" spans="1:43" x14ac:dyDescent="0.3">
      <c r="A224" s="67">
        <v>223</v>
      </c>
      <c r="I224" s="100"/>
      <c r="J224" s="100"/>
      <c r="K224" s="100"/>
      <c r="L224" s="100"/>
      <c r="M224" s="100"/>
      <c r="N224" s="100"/>
      <c r="O224" s="100"/>
      <c r="P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67">
        <f t="shared" si="3"/>
        <v>0</v>
      </c>
    </row>
    <row r="225" spans="1:43" x14ac:dyDescent="0.3">
      <c r="A225" s="67">
        <v>224</v>
      </c>
      <c r="I225" s="100"/>
      <c r="J225" s="100"/>
      <c r="K225" s="100"/>
      <c r="L225" s="100"/>
      <c r="M225" s="100"/>
      <c r="N225" s="100"/>
      <c r="O225" s="100"/>
      <c r="P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67">
        <f t="shared" si="3"/>
        <v>0</v>
      </c>
    </row>
    <row r="226" spans="1:43" x14ac:dyDescent="0.3">
      <c r="A226" s="67">
        <v>225</v>
      </c>
      <c r="I226" s="100"/>
      <c r="J226" s="100"/>
      <c r="K226" s="100"/>
      <c r="L226" s="100"/>
      <c r="M226" s="100"/>
      <c r="N226" s="100"/>
      <c r="O226" s="100"/>
      <c r="P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67">
        <f t="shared" si="3"/>
        <v>0</v>
      </c>
    </row>
    <row r="227" spans="1:43" x14ac:dyDescent="0.3">
      <c r="A227" s="67">
        <v>226</v>
      </c>
      <c r="I227" s="100"/>
      <c r="J227" s="100"/>
      <c r="K227" s="100"/>
      <c r="L227" s="100"/>
      <c r="M227" s="100"/>
      <c r="N227" s="100"/>
      <c r="O227" s="100"/>
      <c r="P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67">
        <f t="shared" si="3"/>
        <v>0</v>
      </c>
    </row>
    <row r="228" spans="1:43" x14ac:dyDescent="0.3">
      <c r="A228" s="67">
        <v>227</v>
      </c>
      <c r="I228" s="100"/>
      <c r="J228" s="100"/>
      <c r="K228" s="100"/>
      <c r="L228" s="100"/>
      <c r="M228" s="100"/>
      <c r="N228" s="100"/>
      <c r="O228" s="100"/>
      <c r="P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67">
        <f t="shared" si="3"/>
        <v>0</v>
      </c>
    </row>
    <row r="229" spans="1:43" x14ac:dyDescent="0.3">
      <c r="A229" s="67">
        <v>228</v>
      </c>
      <c r="I229" s="100"/>
      <c r="J229" s="100"/>
      <c r="K229" s="100"/>
      <c r="L229" s="100"/>
      <c r="M229" s="100"/>
      <c r="N229" s="100"/>
      <c r="O229" s="100"/>
      <c r="P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67">
        <f t="shared" si="3"/>
        <v>0</v>
      </c>
    </row>
    <row r="230" spans="1:43" x14ac:dyDescent="0.3">
      <c r="A230" s="67">
        <v>229</v>
      </c>
      <c r="I230" s="100"/>
      <c r="J230" s="100"/>
      <c r="K230" s="100"/>
      <c r="L230" s="100"/>
      <c r="M230" s="100"/>
      <c r="N230" s="100"/>
      <c r="O230" s="100"/>
      <c r="P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67">
        <f t="shared" si="3"/>
        <v>0</v>
      </c>
    </row>
    <row r="231" spans="1:43" x14ac:dyDescent="0.3">
      <c r="A231" s="67">
        <v>230</v>
      </c>
      <c r="I231" s="100"/>
      <c r="J231" s="100"/>
      <c r="K231" s="100"/>
      <c r="L231" s="100"/>
      <c r="M231" s="100"/>
      <c r="N231" s="100"/>
      <c r="O231" s="100"/>
      <c r="P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67">
        <f t="shared" si="3"/>
        <v>0</v>
      </c>
    </row>
    <row r="232" spans="1:43" x14ac:dyDescent="0.3">
      <c r="A232" s="67">
        <v>231</v>
      </c>
      <c r="I232" s="100"/>
      <c r="J232" s="100"/>
      <c r="K232" s="100"/>
      <c r="L232" s="100"/>
      <c r="M232" s="100"/>
      <c r="N232" s="100"/>
      <c r="O232" s="100"/>
      <c r="P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67">
        <f t="shared" si="3"/>
        <v>0</v>
      </c>
    </row>
    <row r="233" spans="1:43" x14ac:dyDescent="0.3">
      <c r="A233" s="67">
        <v>232</v>
      </c>
      <c r="I233" s="100"/>
      <c r="J233" s="100"/>
      <c r="K233" s="100"/>
      <c r="L233" s="100"/>
      <c r="M233" s="100"/>
      <c r="N233" s="100"/>
      <c r="O233" s="100"/>
      <c r="P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67">
        <f t="shared" si="3"/>
        <v>0</v>
      </c>
    </row>
    <row r="234" spans="1:43" x14ac:dyDescent="0.3">
      <c r="A234" s="67">
        <v>233</v>
      </c>
      <c r="I234" s="100"/>
      <c r="J234" s="100"/>
      <c r="K234" s="100"/>
      <c r="L234" s="100"/>
      <c r="M234" s="100"/>
      <c r="N234" s="100"/>
      <c r="O234" s="100"/>
      <c r="P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67">
        <f t="shared" si="3"/>
        <v>0</v>
      </c>
    </row>
    <row r="235" spans="1:43" x14ac:dyDescent="0.3">
      <c r="A235" s="67">
        <v>234</v>
      </c>
      <c r="I235" s="100"/>
      <c r="J235" s="100"/>
      <c r="K235" s="100"/>
      <c r="L235" s="100"/>
      <c r="M235" s="100"/>
      <c r="N235" s="100"/>
      <c r="O235" s="100"/>
      <c r="P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67">
        <f t="shared" si="3"/>
        <v>0</v>
      </c>
    </row>
    <row r="236" spans="1:43" x14ac:dyDescent="0.3">
      <c r="A236" s="67">
        <v>235</v>
      </c>
      <c r="I236" s="100"/>
      <c r="J236" s="100"/>
      <c r="K236" s="100"/>
      <c r="L236" s="100"/>
      <c r="M236" s="100"/>
      <c r="N236" s="100"/>
      <c r="O236" s="100"/>
      <c r="P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67">
        <f t="shared" si="3"/>
        <v>0</v>
      </c>
    </row>
    <row r="237" spans="1:43" x14ac:dyDescent="0.3">
      <c r="A237" s="67">
        <v>236</v>
      </c>
      <c r="I237" s="100"/>
      <c r="J237" s="100"/>
      <c r="K237" s="100"/>
      <c r="L237" s="100"/>
      <c r="M237" s="100"/>
      <c r="N237" s="100"/>
      <c r="O237" s="100"/>
      <c r="P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67">
        <f t="shared" si="3"/>
        <v>0</v>
      </c>
    </row>
    <row r="238" spans="1:43" x14ac:dyDescent="0.3">
      <c r="A238" s="67">
        <v>237</v>
      </c>
      <c r="I238" s="100"/>
      <c r="J238" s="100"/>
      <c r="K238" s="100"/>
      <c r="L238" s="100"/>
      <c r="M238" s="100"/>
      <c r="N238" s="100"/>
      <c r="O238" s="100"/>
      <c r="P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67">
        <f t="shared" si="3"/>
        <v>0</v>
      </c>
    </row>
    <row r="239" spans="1:43" x14ac:dyDescent="0.3">
      <c r="A239" s="67">
        <v>238</v>
      </c>
      <c r="I239" s="100"/>
      <c r="J239" s="100"/>
      <c r="K239" s="100"/>
      <c r="L239" s="100"/>
      <c r="M239" s="100"/>
      <c r="N239" s="100"/>
      <c r="O239" s="100"/>
      <c r="P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67">
        <f t="shared" si="3"/>
        <v>0</v>
      </c>
    </row>
    <row r="240" spans="1:43" x14ac:dyDescent="0.3">
      <c r="A240" s="67">
        <v>239</v>
      </c>
      <c r="I240" s="100"/>
      <c r="J240" s="100"/>
      <c r="K240" s="100"/>
      <c r="L240" s="100"/>
      <c r="M240" s="100"/>
      <c r="N240" s="100"/>
      <c r="O240" s="100"/>
      <c r="P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67">
        <f t="shared" si="3"/>
        <v>0</v>
      </c>
    </row>
    <row r="241" spans="1:43" x14ac:dyDescent="0.3">
      <c r="A241" s="67">
        <v>240</v>
      </c>
      <c r="I241" s="100"/>
      <c r="J241" s="100"/>
      <c r="K241" s="100"/>
      <c r="L241" s="100"/>
      <c r="M241" s="100"/>
      <c r="N241" s="100"/>
      <c r="O241" s="100"/>
      <c r="P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67">
        <f t="shared" si="3"/>
        <v>0</v>
      </c>
    </row>
    <row r="242" spans="1:43" x14ac:dyDescent="0.3">
      <c r="A242" s="67">
        <v>241</v>
      </c>
      <c r="I242" s="100"/>
      <c r="J242" s="100"/>
      <c r="K242" s="100"/>
      <c r="L242" s="100"/>
      <c r="M242" s="100"/>
      <c r="N242" s="100"/>
      <c r="O242" s="100"/>
      <c r="P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67">
        <f t="shared" si="3"/>
        <v>0</v>
      </c>
    </row>
    <row r="243" spans="1:43" x14ac:dyDescent="0.3">
      <c r="A243" s="67">
        <v>242</v>
      </c>
      <c r="I243" s="100"/>
      <c r="J243" s="100"/>
      <c r="K243" s="100"/>
      <c r="L243" s="100"/>
      <c r="M243" s="100"/>
      <c r="N243" s="100"/>
      <c r="O243" s="100"/>
      <c r="P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67">
        <f t="shared" si="3"/>
        <v>0</v>
      </c>
    </row>
    <row r="244" spans="1:43" x14ac:dyDescent="0.3">
      <c r="A244" s="67">
        <v>243</v>
      </c>
      <c r="I244" s="100"/>
      <c r="J244" s="100"/>
      <c r="K244" s="100"/>
      <c r="L244" s="100"/>
      <c r="M244" s="100"/>
      <c r="N244" s="100"/>
      <c r="O244" s="100"/>
      <c r="P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67">
        <f t="shared" si="3"/>
        <v>0</v>
      </c>
    </row>
    <row r="245" spans="1:43" x14ac:dyDescent="0.3">
      <c r="A245" s="67">
        <v>244</v>
      </c>
      <c r="I245" s="100"/>
      <c r="J245" s="100"/>
      <c r="K245" s="100"/>
      <c r="L245" s="100"/>
      <c r="M245" s="100"/>
      <c r="N245" s="100"/>
      <c r="O245" s="100"/>
      <c r="P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67">
        <f t="shared" si="3"/>
        <v>0</v>
      </c>
    </row>
    <row r="246" spans="1:43" x14ac:dyDescent="0.3">
      <c r="A246" s="67">
        <v>245</v>
      </c>
      <c r="I246" s="100"/>
      <c r="J246" s="100"/>
      <c r="K246" s="100"/>
      <c r="L246" s="100"/>
      <c r="M246" s="100"/>
      <c r="N246" s="100"/>
      <c r="O246" s="100"/>
      <c r="P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67">
        <f t="shared" si="3"/>
        <v>0</v>
      </c>
    </row>
    <row r="247" spans="1:43" x14ac:dyDescent="0.3">
      <c r="A247" s="67">
        <v>246</v>
      </c>
      <c r="I247" s="100"/>
      <c r="J247" s="100"/>
      <c r="K247" s="100"/>
      <c r="L247" s="100"/>
      <c r="M247" s="100"/>
      <c r="N247" s="100"/>
      <c r="O247" s="100"/>
      <c r="P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67">
        <f t="shared" si="3"/>
        <v>0</v>
      </c>
    </row>
    <row r="248" spans="1:43" x14ac:dyDescent="0.3">
      <c r="A248" s="67">
        <v>247</v>
      </c>
      <c r="I248" s="100"/>
      <c r="J248" s="100"/>
      <c r="K248" s="100"/>
      <c r="L248" s="100"/>
      <c r="M248" s="100"/>
      <c r="N248" s="100"/>
      <c r="O248" s="100"/>
      <c r="P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67">
        <f t="shared" si="3"/>
        <v>0</v>
      </c>
    </row>
    <row r="249" spans="1:43" x14ac:dyDescent="0.3">
      <c r="A249" s="67">
        <v>248</v>
      </c>
      <c r="I249" s="100"/>
      <c r="J249" s="100"/>
      <c r="K249" s="100"/>
      <c r="L249" s="100"/>
      <c r="M249" s="100"/>
      <c r="N249" s="100"/>
      <c r="O249" s="100"/>
      <c r="P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67">
        <f t="shared" si="3"/>
        <v>0</v>
      </c>
    </row>
    <row r="250" spans="1:43" x14ac:dyDescent="0.3">
      <c r="A250" s="67">
        <v>249</v>
      </c>
      <c r="I250" s="100"/>
      <c r="J250" s="100"/>
      <c r="K250" s="100"/>
      <c r="L250" s="100"/>
      <c r="M250" s="100"/>
      <c r="N250" s="100"/>
      <c r="O250" s="100"/>
      <c r="P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67">
        <f t="shared" si="3"/>
        <v>0</v>
      </c>
    </row>
    <row r="251" spans="1:43" x14ac:dyDescent="0.3">
      <c r="A251" s="67">
        <v>250</v>
      </c>
      <c r="I251" s="100"/>
      <c r="J251" s="100"/>
      <c r="K251" s="100"/>
      <c r="L251" s="100"/>
      <c r="M251" s="100"/>
      <c r="N251" s="100"/>
      <c r="O251" s="100"/>
      <c r="P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67">
        <f t="shared" si="3"/>
        <v>0</v>
      </c>
    </row>
    <row r="252" spans="1:43" x14ac:dyDescent="0.3">
      <c r="A252" s="67">
        <v>251</v>
      </c>
      <c r="I252" s="100"/>
      <c r="J252" s="100"/>
      <c r="K252" s="100"/>
      <c r="L252" s="100"/>
      <c r="M252" s="100"/>
      <c r="N252" s="100"/>
      <c r="O252" s="100"/>
      <c r="P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67">
        <f t="shared" si="3"/>
        <v>0</v>
      </c>
    </row>
    <row r="253" spans="1:43" x14ac:dyDescent="0.3">
      <c r="A253" s="67">
        <v>252</v>
      </c>
      <c r="I253" s="100"/>
      <c r="J253" s="100"/>
      <c r="K253" s="100"/>
      <c r="L253" s="100"/>
      <c r="M253" s="100"/>
      <c r="N253" s="100"/>
      <c r="O253" s="100"/>
      <c r="P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67">
        <f t="shared" si="3"/>
        <v>0</v>
      </c>
    </row>
    <row r="254" spans="1:43" x14ac:dyDescent="0.3">
      <c r="A254" s="67">
        <v>253</v>
      </c>
      <c r="I254" s="100"/>
      <c r="J254" s="100"/>
      <c r="K254" s="100"/>
      <c r="L254" s="100"/>
      <c r="M254" s="100"/>
      <c r="N254" s="100"/>
      <c r="O254" s="100"/>
      <c r="P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67">
        <f t="shared" si="3"/>
        <v>0</v>
      </c>
    </row>
    <row r="255" spans="1:43" x14ac:dyDescent="0.3">
      <c r="A255" s="67">
        <v>254</v>
      </c>
      <c r="I255" s="100"/>
      <c r="J255" s="100"/>
      <c r="K255" s="100"/>
      <c r="L255" s="100"/>
      <c r="M255" s="100"/>
      <c r="N255" s="100"/>
      <c r="O255" s="100"/>
      <c r="P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67">
        <f t="shared" si="3"/>
        <v>0</v>
      </c>
    </row>
    <row r="256" spans="1:43" x14ac:dyDescent="0.3">
      <c r="A256" s="67">
        <v>255</v>
      </c>
      <c r="I256" s="100"/>
      <c r="J256" s="100"/>
      <c r="K256" s="100"/>
      <c r="L256" s="100"/>
      <c r="M256" s="100"/>
      <c r="N256" s="100"/>
      <c r="O256" s="100"/>
      <c r="P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67">
        <f t="shared" si="3"/>
        <v>0</v>
      </c>
    </row>
    <row r="257" spans="1:43" x14ac:dyDescent="0.3">
      <c r="A257" s="67">
        <v>256</v>
      </c>
      <c r="I257" s="100"/>
      <c r="J257" s="100"/>
      <c r="K257" s="100"/>
      <c r="L257" s="100"/>
      <c r="M257" s="100"/>
      <c r="N257" s="100"/>
      <c r="O257" s="100"/>
      <c r="P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67">
        <f t="shared" si="3"/>
        <v>0</v>
      </c>
    </row>
    <row r="258" spans="1:43" x14ac:dyDescent="0.3">
      <c r="A258" s="67">
        <v>257</v>
      </c>
      <c r="I258" s="100"/>
      <c r="J258" s="100"/>
      <c r="K258" s="100"/>
      <c r="L258" s="100"/>
      <c r="M258" s="100"/>
      <c r="N258" s="100"/>
      <c r="O258" s="100"/>
      <c r="P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67">
        <f t="shared" si="3"/>
        <v>0</v>
      </c>
    </row>
    <row r="259" spans="1:43" x14ac:dyDescent="0.3">
      <c r="A259" s="67">
        <v>258</v>
      </c>
      <c r="I259" s="100"/>
      <c r="J259" s="100"/>
      <c r="K259" s="100"/>
      <c r="L259" s="100"/>
      <c r="M259" s="100"/>
      <c r="N259" s="100"/>
      <c r="O259" s="100"/>
      <c r="P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67">
        <f t="shared" si="3"/>
        <v>0</v>
      </c>
    </row>
    <row r="260" spans="1:43" x14ac:dyDescent="0.3">
      <c r="A260" s="67">
        <v>259</v>
      </c>
      <c r="I260" s="100"/>
      <c r="J260" s="100"/>
      <c r="K260" s="100"/>
      <c r="L260" s="100"/>
      <c r="M260" s="100"/>
      <c r="N260" s="100"/>
      <c r="O260" s="100"/>
      <c r="P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67">
        <f t="shared" si="3"/>
        <v>0</v>
      </c>
    </row>
    <row r="261" spans="1:43" x14ac:dyDescent="0.3">
      <c r="A261" s="67">
        <v>260</v>
      </c>
      <c r="I261" s="100"/>
      <c r="J261" s="100"/>
      <c r="K261" s="100"/>
      <c r="L261" s="100"/>
      <c r="M261" s="100"/>
      <c r="N261" s="100"/>
      <c r="O261" s="100"/>
      <c r="P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67">
        <f t="shared" si="3"/>
        <v>0</v>
      </c>
    </row>
    <row r="262" spans="1:43" x14ac:dyDescent="0.3">
      <c r="A262" s="67">
        <v>261</v>
      </c>
      <c r="I262" s="100"/>
      <c r="J262" s="100"/>
      <c r="K262" s="100"/>
      <c r="L262" s="100"/>
      <c r="M262" s="100"/>
      <c r="N262" s="100"/>
      <c r="O262" s="100"/>
      <c r="P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67">
        <f t="shared" si="3"/>
        <v>0</v>
      </c>
    </row>
    <row r="263" spans="1:43" x14ac:dyDescent="0.3">
      <c r="A263" s="67">
        <v>262</v>
      </c>
      <c r="I263" s="100"/>
      <c r="J263" s="100"/>
      <c r="K263" s="100"/>
      <c r="L263" s="100"/>
      <c r="M263" s="100"/>
      <c r="N263" s="100"/>
      <c r="O263" s="100"/>
      <c r="P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67">
        <f t="shared" ref="AQ263:AQ326" si="4">SUM(I263:AP263)</f>
        <v>0</v>
      </c>
    </row>
    <row r="264" spans="1:43" x14ac:dyDescent="0.3">
      <c r="A264" s="67">
        <v>263</v>
      </c>
      <c r="I264" s="100"/>
      <c r="J264" s="100"/>
      <c r="K264" s="100"/>
      <c r="L264" s="100"/>
      <c r="M264" s="100"/>
      <c r="N264" s="100"/>
      <c r="O264" s="100"/>
      <c r="P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67">
        <f t="shared" si="4"/>
        <v>0</v>
      </c>
    </row>
    <row r="265" spans="1:43" x14ac:dyDescent="0.3">
      <c r="A265" s="67">
        <v>264</v>
      </c>
      <c r="I265" s="100"/>
      <c r="J265" s="100"/>
      <c r="K265" s="100"/>
      <c r="L265" s="100"/>
      <c r="M265" s="100"/>
      <c r="N265" s="100"/>
      <c r="O265" s="100"/>
      <c r="P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67">
        <f t="shared" si="4"/>
        <v>0</v>
      </c>
    </row>
    <row r="266" spans="1:43" x14ac:dyDescent="0.3">
      <c r="A266" s="67">
        <v>265</v>
      </c>
      <c r="I266" s="100"/>
      <c r="J266" s="100"/>
      <c r="K266" s="100"/>
      <c r="L266" s="100"/>
      <c r="M266" s="100"/>
      <c r="N266" s="100"/>
      <c r="O266" s="100"/>
      <c r="P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67">
        <f t="shared" si="4"/>
        <v>0</v>
      </c>
    </row>
    <row r="267" spans="1:43" x14ac:dyDescent="0.3">
      <c r="A267" s="67">
        <v>266</v>
      </c>
      <c r="I267" s="100"/>
      <c r="J267" s="100"/>
      <c r="K267" s="100"/>
      <c r="L267" s="100"/>
      <c r="M267" s="100"/>
      <c r="N267" s="100"/>
      <c r="O267" s="100"/>
      <c r="P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67">
        <f t="shared" si="4"/>
        <v>0</v>
      </c>
    </row>
    <row r="268" spans="1:43" x14ac:dyDescent="0.3">
      <c r="A268" s="67">
        <v>267</v>
      </c>
      <c r="I268" s="100"/>
      <c r="J268" s="100"/>
      <c r="K268" s="100"/>
      <c r="L268" s="100"/>
      <c r="M268" s="100"/>
      <c r="N268" s="100"/>
      <c r="O268" s="100"/>
      <c r="P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67">
        <f t="shared" si="4"/>
        <v>0</v>
      </c>
    </row>
    <row r="269" spans="1:43" x14ac:dyDescent="0.3">
      <c r="A269" s="67">
        <v>268</v>
      </c>
      <c r="I269" s="100"/>
      <c r="J269" s="100"/>
      <c r="K269" s="100"/>
      <c r="L269" s="100"/>
      <c r="M269" s="100"/>
      <c r="N269" s="100"/>
      <c r="O269" s="100"/>
      <c r="P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67">
        <f t="shared" si="4"/>
        <v>0</v>
      </c>
    </row>
    <row r="270" spans="1:43" x14ac:dyDescent="0.3">
      <c r="A270" s="67">
        <v>269</v>
      </c>
      <c r="I270" s="100"/>
      <c r="J270" s="100"/>
      <c r="K270" s="100"/>
      <c r="L270" s="100"/>
      <c r="M270" s="100"/>
      <c r="N270" s="100"/>
      <c r="O270" s="100"/>
      <c r="P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67">
        <f t="shared" si="4"/>
        <v>0</v>
      </c>
    </row>
    <row r="271" spans="1:43" x14ac:dyDescent="0.3">
      <c r="A271" s="67">
        <v>270</v>
      </c>
      <c r="I271" s="100"/>
      <c r="J271" s="100"/>
      <c r="K271" s="100"/>
      <c r="L271" s="100"/>
      <c r="M271" s="100"/>
      <c r="N271" s="100"/>
      <c r="O271" s="100"/>
      <c r="P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67">
        <f t="shared" si="4"/>
        <v>0</v>
      </c>
    </row>
    <row r="272" spans="1:43" x14ac:dyDescent="0.3">
      <c r="A272" s="67">
        <v>271</v>
      </c>
      <c r="I272" s="100"/>
      <c r="J272" s="100"/>
      <c r="K272" s="100"/>
      <c r="L272" s="100"/>
      <c r="M272" s="100"/>
      <c r="N272" s="100"/>
      <c r="O272" s="100"/>
      <c r="P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67">
        <f t="shared" si="4"/>
        <v>0</v>
      </c>
    </row>
    <row r="273" spans="1:43" x14ac:dyDescent="0.3">
      <c r="A273" s="67">
        <v>272</v>
      </c>
      <c r="I273" s="100"/>
      <c r="J273" s="100"/>
      <c r="K273" s="100"/>
      <c r="L273" s="100"/>
      <c r="M273" s="100"/>
      <c r="N273" s="100"/>
      <c r="O273" s="100"/>
      <c r="P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67">
        <f t="shared" si="4"/>
        <v>0</v>
      </c>
    </row>
    <row r="274" spans="1:43" x14ac:dyDescent="0.3">
      <c r="A274" s="67">
        <v>273</v>
      </c>
      <c r="I274" s="100"/>
      <c r="J274" s="100"/>
      <c r="K274" s="100"/>
      <c r="L274" s="100"/>
      <c r="M274" s="100"/>
      <c r="N274" s="100"/>
      <c r="O274" s="100"/>
      <c r="P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67">
        <f t="shared" si="4"/>
        <v>0</v>
      </c>
    </row>
    <row r="275" spans="1:43" x14ac:dyDescent="0.3">
      <c r="A275" s="67">
        <v>274</v>
      </c>
      <c r="I275" s="100"/>
      <c r="J275" s="100"/>
      <c r="K275" s="100"/>
      <c r="L275" s="100"/>
      <c r="M275" s="100"/>
      <c r="N275" s="100"/>
      <c r="O275" s="100"/>
      <c r="P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67">
        <f t="shared" si="4"/>
        <v>0</v>
      </c>
    </row>
    <row r="276" spans="1:43" x14ac:dyDescent="0.3">
      <c r="A276" s="67">
        <v>275</v>
      </c>
      <c r="I276" s="100"/>
      <c r="J276" s="100"/>
      <c r="K276" s="100"/>
      <c r="L276" s="100"/>
      <c r="M276" s="100"/>
      <c r="N276" s="100"/>
      <c r="O276" s="100"/>
      <c r="P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67">
        <f t="shared" si="4"/>
        <v>0</v>
      </c>
    </row>
    <row r="277" spans="1:43" x14ac:dyDescent="0.3">
      <c r="A277" s="67">
        <v>276</v>
      </c>
      <c r="I277" s="100"/>
      <c r="J277" s="100"/>
      <c r="K277" s="100"/>
      <c r="L277" s="100"/>
      <c r="M277" s="100"/>
      <c r="N277" s="100"/>
      <c r="O277" s="100"/>
      <c r="P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67">
        <f t="shared" si="4"/>
        <v>0</v>
      </c>
    </row>
    <row r="278" spans="1:43" x14ac:dyDescent="0.3">
      <c r="A278" s="67">
        <v>277</v>
      </c>
      <c r="I278" s="100"/>
      <c r="J278" s="100"/>
      <c r="K278" s="100"/>
      <c r="L278" s="100"/>
      <c r="M278" s="100"/>
      <c r="N278" s="100"/>
      <c r="O278" s="100"/>
      <c r="P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67">
        <f t="shared" si="4"/>
        <v>0</v>
      </c>
    </row>
    <row r="279" spans="1:43" x14ac:dyDescent="0.3">
      <c r="A279" s="67">
        <v>278</v>
      </c>
      <c r="I279" s="100"/>
      <c r="J279" s="100"/>
      <c r="K279" s="100"/>
      <c r="L279" s="100"/>
      <c r="M279" s="100"/>
      <c r="N279" s="100"/>
      <c r="O279" s="100"/>
      <c r="P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67">
        <f t="shared" si="4"/>
        <v>0</v>
      </c>
    </row>
    <row r="280" spans="1:43" x14ac:dyDescent="0.3">
      <c r="A280" s="67">
        <v>279</v>
      </c>
      <c r="I280" s="100"/>
      <c r="J280" s="100"/>
      <c r="K280" s="100"/>
      <c r="L280" s="100"/>
      <c r="M280" s="100"/>
      <c r="N280" s="100"/>
      <c r="O280" s="100"/>
      <c r="P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67">
        <f t="shared" si="4"/>
        <v>0</v>
      </c>
    </row>
    <row r="281" spans="1:43" x14ac:dyDescent="0.3">
      <c r="A281" s="67">
        <v>280</v>
      </c>
      <c r="I281" s="100"/>
      <c r="J281" s="100"/>
      <c r="K281" s="100"/>
      <c r="L281" s="100"/>
      <c r="M281" s="100"/>
      <c r="N281" s="100"/>
      <c r="O281" s="100"/>
      <c r="P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67">
        <f t="shared" si="4"/>
        <v>0</v>
      </c>
    </row>
    <row r="282" spans="1:43" x14ac:dyDescent="0.3">
      <c r="A282" s="67">
        <v>281</v>
      </c>
      <c r="I282" s="100"/>
      <c r="J282" s="100"/>
      <c r="K282" s="100"/>
      <c r="L282" s="100"/>
      <c r="M282" s="100"/>
      <c r="N282" s="100"/>
      <c r="O282" s="100"/>
      <c r="P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67">
        <f t="shared" si="4"/>
        <v>0</v>
      </c>
    </row>
    <row r="283" spans="1:43" x14ac:dyDescent="0.3">
      <c r="A283" s="67">
        <v>282</v>
      </c>
      <c r="I283" s="100"/>
      <c r="J283" s="100"/>
      <c r="K283" s="100"/>
      <c r="L283" s="100"/>
      <c r="M283" s="100"/>
      <c r="N283" s="100"/>
      <c r="O283" s="100"/>
      <c r="P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67">
        <f t="shared" si="4"/>
        <v>0</v>
      </c>
    </row>
    <row r="284" spans="1:43" x14ac:dyDescent="0.3">
      <c r="A284" s="67">
        <v>283</v>
      </c>
      <c r="I284" s="100"/>
      <c r="J284" s="100"/>
      <c r="K284" s="100"/>
      <c r="L284" s="100"/>
      <c r="M284" s="100"/>
      <c r="N284" s="100"/>
      <c r="O284" s="100"/>
      <c r="P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67">
        <f t="shared" si="4"/>
        <v>0</v>
      </c>
    </row>
    <row r="285" spans="1:43" x14ac:dyDescent="0.3">
      <c r="A285" s="67">
        <v>284</v>
      </c>
      <c r="I285" s="100"/>
      <c r="J285" s="100"/>
      <c r="K285" s="100"/>
      <c r="L285" s="100"/>
      <c r="M285" s="100"/>
      <c r="N285" s="100"/>
      <c r="O285" s="100"/>
      <c r="P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67">
        <f t="shared" si="4"/>
        <v>0</v>
      </c>
    </row>
    <row r="286" spans="1:43" x14ac:dyDescent="0.3">
      <c r="A286" s="67">
        <v>285</v>
      </c>
      <c r="I286" s="100"/>
      <c r="J286" s="100"/>
      <c r="K286" s="100"/>
      <c r="L286" s="100"/>
      <c r="M286" s="100"/>
      <c r="N286" s="100"/>
      <c r="O286" s="100"/>
      <c r="P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67">
        <f t="shared" si="4"/>
        <v>0</v>
      </c>
    </row>
    <row r="287" spans="1:43" x14ac:dyDescent="0.3">
      <c r="A287" s="67">
        <v>286</v>
      </c>
      <c r="I287" s="100"/>
      <c r="J287" s="100"/>
      <c r="K287" s="100"/>
      <c r="L287" s="100"/>
      <c r="M287" s="100"/>
      <c r="N287" s="100"/>
      <c r="O287" s="100"/>
      <c r="P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67">
        <f t="shared" si="4"/>
        <v>0</v>
      </c>
    </row>
    <row r="288" spans="1:43" x14ac:dyDescent="0.3">
      <c r="A288" s="67">
        <v>287</v>
      </c>
      <c r="I288" s="100"/>
      <c r="J288" s="100"/>
      <c r="K288" s="100"/>
      <c r="L288" s="100"/>
      <c r="M288" s="100"/>
      <c r="N288" s="100"/>
      <c r="O288" s="100"/>
      <c r="P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67">
        <f t="shared" si="4"/>
        <v>0</v>
      </c>
    </row>
    <row r="289" spans="1:43" x14ac:dyDescent="0.3">
      <c r="A289" s="67">
        <v>288</v>
      </c>
      <c r="I289" s="100"/>
      <c r="J289" s="100"/>
      <c r="K289" s="100"/>
      <c r="L289" s="100"/>
      <c r="M289" s="100"/>
      <c r="N289" s="100"/>
      <c r="O289" s="100"/>
      <c r="P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67">
        <f t="shared" si="4"/>
        <v>0</v>
      </c>
    </row>
    <row r="290" spans="1:43" x14ac:dyDescent="0.3">
      <c r="A290" s="67">
        <v>289</v>
      </c>
      <c r="I290" s="100"/>
      <c r="J290" s="100"/>
      <c r="K290" s="100"/>
      <c r="L290" s="100"/>
      <c r="M290" s="100"/>
      <c r="N290" s="100"/>
      <c r="O290" s="100"/>
      <c r="P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67">
        <f t="shared" si="4"/>
        <v>0</v>
      </c>
    </row>
    <row r="291" spans="1:43" x14ac:dyDescent="0.3">
      <c r="A291" s="67">
        <v>290</v>
      </c>
      <c r="I291" s="100"/>
      <c r="J291" s="100"/>
      <c r="K291" s="100"/>
      <c r="L291" s="100"/>
      <c r="M291" s="100"/>
      <c r="N291" s="100"/>
      <c r="O291" s="100"/>
      <c r="P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67">
        <f t="shared" si="4"/>
        <v>0</v>
      </c>
    </row>
    <row r="292" spans="1:43" x14ac:dyDescent="0.3">
      <c r="A292" s="67">
        <v>291</v>
      </c>
      <c r="I292" s="100"/>
      <c r="J292" s="100"/>
      <c r="K292" s="100"/>
      <c r="L292" s="100"/>
      <c r="M292" s="100"/>
      <c r="N292" s="100"/>
      <c r="O292" s="100"/>
      <c r="P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67">
        <f t="shared" si="4"/>
        <v>0</v>
      </c>
    </row>
    <row r="293" spans="1:43" x14ac:dyDescent="0.3">
      <c r="A293" s="67">
        <v>292</v>
      </c>
      <c r="I293" s="100"/>
      <c r="J293" s="100"/>
      <c r="K293" s="100"/>
      <c r="L293" s="100"/>
      <c r="M293" s="100"/>
      <c r="N293" s="100"/>
      <c r="O293" s="100"/>
      <c r="P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67">
        <f t="shared" si="4"/>
        <v>0</v>
      </c>
    </row>
    <row r="294" spans="1:43" x14ac:dyDescent="0.3">
      <c r="A294" s="67">
        <v>293</v>
      </c>
      <c r="I294" s="100"/>
      <c r="J294" s="100"/>
      <c r="K294" s="100"/>
      <c r="L294" s="100"/>
      <c r="M294" s="100"/>
      <c r="N294" s="100"/>
      <c r="O294" s="100"/>
      <c r="P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67">
        <f t="shared" si="4"/>
        <v>0</v>
      </c>
    </row>
    <row r="295" spans="1:43" x14ac:dyDescent="0.3">
      <c r="A295" s="67">
        <v>294</v>
      </c>
      <c r="I295" s="100"/>
      <c r="J295" s="100"/>
      <c r="K295" s="100"/>
      <c r="L295" s="100"/>
      <c r="M295" s="100"/>
      <c r="N295" s="100"/>
      <c r="O295" s="100"/>
      <c r="P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67">
        <f t="shared" si="4"/>
        <v>0</v>
      </c>
    </row>
    <row r="296" spans="1:43" x14ac:dyDescent="0.3">
      <c r="A296" s="67">
        <v>295</v>
      </c>
      <c r="I296" s="100"/>
      <c r="J296" s="100"/>
      <c r="K296" s="100"/>
      <c r="L296" s="100"/>
      <c r="M296" s="100"/>
      <c r="N296" s="100"/>
      <c r="O296" s="100"/>
      <c r="P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67">
        <f t="shared" si="4"/>
        <v>0</v>
      </c>
    </row>
    <row r="297" spans="1:43" x14ac:dyDescent="0.3">
      <c r="A297" s="67">
        <v>296</v>
      </c>
      <c r="I297" s="100"/>
      <c r="J297" s="100"/>
      <c r="K297" s="100"/>
      <c r="L297" s="100"/>
      <c r="M297" s="100"/>
      <c r="N297" s="100"/>
      <c r="O297" s="100"/>
      <c r="P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67">
        <f t="shared" si="4"/>
        <v>0</v>
      </c>
    </row>
    <row r="298" spans="1:43" x14ac:dyDescent="0.3">
      <c r="A298" s="67">
        <v>297</v>
      </c>
      <c r="I298" s="100"/>
      <c r="J298" s="100"/>
      <c r="K298" s="100"/>
      <c r="L298" s="100"/>
      <c r="M298" s="100"/>
      <c r="N298" s="100"/>
      <c r="O298" s="100"/>
      <c r="P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67">
        <f t="shared" si="4"/>
        <v>0</v>
      </c>
    </row>
    <row r="299" spans="1:43" x14ac:dyDescent="0.3">
      <c r="A299" s="67">
        <v>298</v>
      </c>
      <c r="I299" s="100"/>
      <c r="J299" s="100"/>
      <c r="K299" s="100"/>
      <c r="L299" s="100"/>
      <c r="M299" s="100"/>
      <c r="N299" s="100"/>
      <c r="O299" s="100"/>
      <c r="P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67">
        <f t="shared" si="4"/>
        <v>0</v>
      </c>
    </row>
    <row r="300" spans="1:43" x14ac:dyDescent="0.3">
      <c r="A300" s="67">
        <v>299</v>
      </c>
      <c r="I300" s="100"/>
      <c r="J300" s="100"/>
      <c r="K300" s="100"/>
      <c r="L300" s="100"/>
      <c r="M300" s="100"/>
      <c r="N300" s="100"/>
      <c r="O300" s="100"/>
      <c r="P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67">
        <f t="shared" si="4"/>
        <v>0</v>
      </c>
    </row>
    <row r="301" spans="1:43" x14ac:dyDescent="0.3">
      <c r="A301" s="67">
        <v>300</v>
      </c>
      <c r="I301" s="100"/>
      <c r="J301" s="100"/>
      <c r="K301" s="100"/>
      <c r="L301" s="100"/>
      <c r="M301" s="100"/>
      <c r="N301" s="100"/>
      <c r="O301" s="100"/>
      <c r="P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67">
        <f t="shared" si="4"/>
        <v>0</v>
      </c>
    </row>
    <row r="302" spans="1:43" x14ac:dyDescent="0.3">
      <c r="A302" s="67">
        <v>301</v>
      </c>
      <c r="I302" s="100"/>
      <c r="J302" s="100"/>
      <c r="K302" s="100"/>
      <c r="L302" s="100"/>
      <c r="M302" s="100"/>
      <c r="N302" s="100"/>
      <c r="O302" s="100"/>
      <c r="P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67">
        <f t="shared" si="4"/>
        <v>0</v>
      </c>
    </row>
    <row r="303" spans="1:43" x14ac:dyDescent="0.3">
      <c r="A303" s="67">
        <v>302</v>
      </c>
      <c r="I303" s="100"/>
      <c r="J303" s="100"/>
      <c r="K303" s="100"/>
      <c r="L303" s="100"/>
      <c r="M303" s="100"/>
      <c r="N303" s="100"/>
      <c r="O303" s="100"/>
      <c r="P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67">
        <f t="shared" si="4"/>
        <v>0</v>
      </c>
    </row>
    <row r="304" spans="1:43" x14ac:dyDescent="0.3">
      <c r="A304" s="67">
        <v>303</v>
      </c>
      <c r="I304" s="100"/>
      <c r="J304" s="100"/>
      <c r="K304" s="100"/>
      <c r="L304" s="100"/>
      <c r="M304" s="100"/>
      <c r="N304" s="100"/>
      <c r="O304" s="100"/>
      <c r="P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67">
        <f t="shared" si="4"/>
        <v>0</v>
      </c>
    </row>
    <row r="305" spans="1:43" x14ac:dyDescent="0.3">
      <c r="A305" s="67">
        <v>304</v>
      </c>
      <c r="I305" s="100"/>
      <c r="J305" s="100"/>
      <c r="K305" s="100"/>
      <c r="L305" s="100"/>
      <c r="M305" s="100"/>
      <c r="N305" s="100"/>
      <c r="O305" s="100"/>
      <c r="P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67">
        <f t="shared" si="4"/>
        <v>0</v>
      </c>
    </row>
    <row r="306" spans="1:43" x14ac:dyDescent="0.3">
      <c r="A306" s="67">
        <v>305</v>
      </c>
      <c r="I306" s="100"/>
      <c r="J306" s="100"/>
      <c r="K306" s="100"/>
      <c r="L306" s="100"/>
      <c r="M306" s="100"/>
      <c r="N306" s="100"/>
      <c r="O306" s="100"/>
      <c r="P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67">
        <f t="shared" si="4"/>
        <v>0</v>
      </c>
    </row>
    <row r="307" spans="1:43" x14ac:dyDescent="0.3">
      <c r="A307" s="67">
        <v>306</v>
      </c>
      <c r="I307" s="100"/>
      <c r="J307" s="100"/>
      <c r="K307" s="100"/>
      <c r="L307" s="100"/>
      <c r="M307" s="100"/>
      <c r="N307" s="100"/>
      <c r="O307" s="100"/>
      <c r="P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67">
        <f t="shared" si="4"/>
        <v>0</v>
      </c>
    </row>
    <row r="308" spans="1:43" x14ac:dyDescent="0.3">
      <c r="A308" s="67">
        <v>307</v>
      </c>
      <c r="I308" s="100"/>
      <c r="J308" s="100"/>
      <c r="K308" s="100"/>
      <c r="L308" s="100"/>
      <c r="M308" s="100"/>
      <c r="N308" s="100"/>
      <c r="O308" s="100"/>
      <c r="P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67">
        <f t="shared" si="4"/>
        <v>0</v>
      </c>
    </row>
    <row r="309" spans="1:43" x14ac:dyDescent="0.3">
      <c r="A309" s="67">
        <v>308</v>
      </c>
      <c r="I309" s="100"/>
      <c r="J309" s="100"/>
      <c r="K309" s="100"/>
      <c r="L309" s="100"/>
      <c r="M309" s="100"/>
      <c r="N309" s="100"/>
      <c r="O309" s="100"/>
      <c r="P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67">
        <f t="shared" si="4"/>
        <v>0</v>
      </c>
    </row>
    <row r="310" spans="1:43" x14ac:dyDescent="0.3">
      <c r="A310" s="67">
        <v>309</v>
      </c>
      <c r="I310" s="100"/>
      <c r="J310" s="100"/>
      <c r="K310" s="100"/>
      <c r="L310" s="100"/>
      <c r="M310" s="100"/>
      <c r="N310" s="100"/>
      <c r="O310" s="100"/>
      <c r="P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67">
        <f t="shared" si="4"/>
        <v>0</v>
      </c>
    </row>
    <row r="311" spans="1:43" x14ac:dyDescent="0.3">
      <c r="A311" s="67">
        <v>310</v>
      </c>
      <c r="I311" s="100"/>
      <c r="J311" s="100"/>
      <c r="K311" s="100"/>
      <c r="L311" s="100"/>
      <c r="M311" s="100"/>
      <c r="N311" s="100"/>
      <c r="O311" s="100"/>
      <c r="P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67">
        <f t="shared" si="4"/>
        <v>0</v>
      </c>
    </row>
    <row r="312" spans="1:43" x14ac:dyDescent="0.3">
      <c r="A312" s="67">
        <v>311</v>
      </c>
      <c r="I312" s="100"/>
      <c r="J312" s="100"/>
      <c r="K312" s="100"/>
      <c r="L312" s="100"/>
      <c r="M312" s="100"/>
      <c r="N312" s="100"/>
      <c r="O312" s="100"/>
      <c r="P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67">
        <f t="shared" si="4"/>
        <v>0</v>
      </c>
    </row>
    <row r="313" spans="1:43" x14ac:dyDescent="0.3">
      <c r="A313" s="67">
        <v>312</v>
      </c>
      <c r="I313" s="100"/>
      <c r="J313" s="100"/>
      <c r="K313" s="100"/>
      <c r="L313" s="100"/>
      <c r="M313" s="100"/>
      <c r="N313" s="100"/>
      <c r="O313" s="100"/>
      <c r="P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67">
        <f t="shared" si="4"/>
        <v>0</v>
      </c>
    </row>
    <row r="314" spans="1:43" x14ac:dyDescent="0.3">
      <c r="A314" s="67">
        <v>313</v>
      </c>
      <c r="I314" s="100"/>
      <c r="J314" s="100"/>
      <c r="K314" s="100"/>
      <c r="L314" s="100"/>
      <c r="M314" s="100"/>
      <c r="N314" s="100"/>
      <c r="O314" s="100"/>
      <c r="P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67">
        <f t="shared" si="4"/>
        <v>0</v>
      </c>
    </row>
    <row r="315" spans="1:43" x14ac:dyDescent="0.3">
      <c r="A315" s="67">
        <v>314</v>
      </c>
      <c r="I315" s="100"/>
      <c r="J315" s="100"/>
      <c r="K315" s="100"/>
      <c r="L315" s="100"/>
      <c r="M315" s="100"/>
      <c r="N315" s="100"/>
      <c r="O315" s="100"/>
      <c r="P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67">
        <f t="shared" si="4"/>
        <v>0</v>
      </c>
    </row>
    <row r="316" spans="1:43" x14ac:dyDescent="0.3">
      <c r="A316" s="67">
        <v>315</v>
      </c>
      <c r="I316" s="100"/>
      <c r="J316" s="100"/>
      <c r="K316" s="100"/>
      <c r="L316" s="100"/>
      <c r="M316" s="100"/>
      <c r="N316" s="100"/>
      <c r="O316" s="100"/>
      <c r="P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67">
        <f t="shared" si="4"/>
        <v>0</v>
      </c>
    </row>
    <row r="317" spans="1:43" x14ac:dyDescent="0.3">
      <c r="A317" s="67">
        <v>316</v>
      </c>
      <c r="I317" s="100"/>
      <c r="J317" s="100"/>
      <c r="K317" s="100"/>
      <c r="L317" s="100"/>
      <c r="M317" s="100"/>
      <c r="N317" s="100"/>
      <c r="O317" s="100"/>
      <c r="P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67">
        <f t="shared" si="4"/>
        <v>0</v>
      </c>
    </row>
    <row r="318" spans="1:43" x14ac:dyDescent="0.3">
      <c r="A318" s="67">
        <v>317</v>
      </c>
      <c r="I318" s="100"/>
      <c r="J318" s="100"/>
      <c r="K318" s="100"/>
      <c r="L318" s="100"/>
      <c r="M318" s="100"/>
      <c r="N318" s="100"/>
      <c r="O318" s="100"/>
      <c r="P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67">
        <f t="shared" si="4"/>
        <v>0</v>
      </c>
    </row>
    <row r="319" spans="1:43" x14ac:dyDescent="0.3">
      <c r="A319" s="67">
        <v>318</v>
      </c>
      <c r="I319" s="100"/>
      <c r="J319" s="100"/>
      <c r="K319" s="100"/>
      <c r="L319" s="100"/>
      <c r="M319" s="100"/>
      <c r="N319" s="100"/>
      <c r="O319" s="100"/>
      <c r="P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67">
        <f t="shared" si="4"/>
        <v>0</v>
      </c>
    </row>
    <row r="320" spans="1:43" x14ac:dyDescent="0.3">
      <c r="A320" s="67">
        <v>319</v>
      </c>
      <c r="I320" s="100"/>
      <c r="J320" s="100"/>
      <c r="K320" s="100"/>
      <c r="L320" s="100"/>
      <c r="M320" s="100"/>
      <c r="N320" s="100"/>
      <c r="O320" s="100"/>
      <c r="P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67">
        <f t="shared" si="4"/>
        <v>0</v>
      </c>
    </row>
    <row r="321" spans="1:43" x14ac:dyDescent="0.3">
      <c r="A321" s="67">
        <v>320</v>
      </c>
      <c r="I321" s="100"/>
      <c r="J321" s="100"/>
      <c r="K321" s="100"/>
      <c r="L321" s="100"/>
      <c r="M321" s="100"/>
      <c r="N321" s="100"/>
      <c r="O321" s="100"/>
      <c r="P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67">
        <f t="shared" si="4"/>
        <v>0</v>
      </c>
    </row>
    <row r="322" spans="1:43" x14ac:dyDescent="0.3">
      <c r="A322" s="67">
        <v>321</v>
      </c>
      <c r="I322" s="100"/>
      <c r="J322" s="100"/>
      <c r="K322" s="100"/>
      <c r="L322" s="100"/>
      <c r="M322" s="100"/>
      <c r="N322" s="100"/>
      <c r="O322" s="100"/>
      <c r="P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67">
        <f t="shared" si="4"/>
        <v>0</v>
      </c>
    </row>
    <row r="323" spans="1:43" x14ac:dyDescent="0.3">
      <c r="A323" s="67">
        <v>322</v>
      </c>
      <c r="I323" s="100"/>
      <c r="J323" s="100"/>
      <c r="K323" s="100"/>
      <c r="L323" s="100"/>
      <c r="M323" s="100"/>
      <c r="N323" s="100"/>
      <c r="O323" s="100"/>
      <c r="P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67">
        <f t="shared" si="4"/>
        <v>0</v>
      </c>
    </row>
    <row r="324" spans="1:43" x14ac:dyDescent="0.3">
      <c r="A324" s="67">
        <v>323</v>
      </c>
      <c r="I324" s="100"/>
      <c r="J324" s="100"/>
      <c r="K324" s="100"/>
      <c r="L324" s="100"/>
      <c r="M324" s="100"/>
      <c r="N324" s="100"/>
      <c r="O324" s="100"/>
      <c r="P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67">
        <f t="shared" si="4"/>
        <v>0</v>
      </c>
    </row>
    <row r="325" spans="1:43" x14ac:dyDescent="0.3">
      <c r="A325" s="67">
        <v>324</v>
      </c>
      <c r="I325" s="100"/>
      <c r="J325" s="100"/>
      <c r="K325" s="100"/>
      <c r="L325" s="100"/>
      <c r="M325" s="100"/>
      <c r="N325" s="100"/>
      <c r="O325" s="100"/>
      <c r="P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67">
        <f t="shared" si="4"/>
        <v>0</v>
      </c>
    </row>
    <row r="326" spans="1:43" x14ac:dyDescent="0.3">
      <c r="A326" s="67">
        <v>325</v>
      </c>
      <c r="I326" s="100"/>
      <c r="J326" s="100"/>
      <c r="K326" s="100"/>
      <c r="L326" s="100"/>
      <c r="M326" s="100"/>
      <c r="N326" s="100"/>
      <c r="O326" s="100"/>
      <c r="P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67">
        <f t="shared" si="4"/>
        <v>0</v>
      </c>
    </row>
    <row r="327" spans="1:43" x14ac:dyDescent="0.3">
      <c r="A327" s="67">
        <v>326</v>
      </c>
      <c r="I327" s="100"/>
      <c r="J327" s="100"/>
      <c r="K327" s="100"/>
      <c r="L327" s="100"/>
      <c r="M327" s="100"/>
      <c r="N327" s="100"/>
      <c r="O327" s="100"/>
      <c r="P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67">
        <f t="shared" ref="AQ327:AQ360" si="5">SUM(I327:AP327)</f>
        <v>0</v>
      </c>
    </row>
    <row r="328" spans="1:43" x14ac:dyDescent="0.3">
      <c r="A328" s="67">
        <v>327</v>
      </c>
      <c r="I328" s="100"/>
      <c r="J328" s="100"/>
      <c r="K328" s="100"/>
      <c r="L328" s="100"/>
      <c r="M328" s="100"/>
      <c r="N328" s="100"/>
      <c r="O328" s="100"/>
      <c r="P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67">
        <f t="shared" si="5"/>
        <v>0</v>
      </c>
    </row>
    <row r="329" spans="1:43" x14ac:dyDescent="0.3">
      <c r="A329" s="67">
        <v>328</v>
      </c>
      <c r="I329" s="100"/>
      <c r="J329" s="100"/>
      <c r="K329" s="100"/>
      <c r="L329" s="100"/>
      <c r="M329" s="100"/>
      <c r="N329" s="100"/>
      <c r="O329" s="100"/>
      <c r="P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67">
        <f t="shared" si="5"/>
        <v>0</v>
      </c>
    </row>
    <row r="330" spans="1:43" x14ac:dyDescent="0.3">
      <c r="A330" s="67">
        <v>329</v>
      </c>
      <c r="I330" s="100"/>
      <c r="J330" s="100"/>
      <c r="K330" s="100"/>
      <c r="L330" s="100"/>
      <c r="M330" s="100"/>
      <c r="N330" s="100"/>
      <c r="O330" s="100"/>
      <c r="P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67">
        <f t="shared" si="5"/>
        <v>0</v>
      </c>
    </row>
    <row r="331" spans="1:43" x14ac:dyDescent="0.3">
      <c r="A331" s="67">
        <v>330</v>
      </c>
      <c r="I331" s="100"/>
      <c r="J331" s="100"/>
      <c r="K331" s="100"/>
      <c r="L331" s="100"/>
      <c r="M331" s="100"/>
      <c r="N331" s="100"/>
      <c r="O331" s="100"/>
      <c r="P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67">
        <f t="shared" si="5"/>
        <v>0</v>
      </c>
    </row>
    <row r="332" spans="1:43" x14ac:dyDescent="0.3">
      <c r="A332" s="67">
        <v>331</v>
      </c>
      <c r="I332" s="100"/>
      <c r="J332" s="100"/>
      <c r="K332" s="100"/>
      <c r="L332" s="100"/>
      <c r="M332" s="100"/>
      <c r="N332" s="100"/>
      <c r="O332" s="100"/>
      <c r="P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67">
        <f t="shared" si="5"/>
        <v>0</v>
      </c>
    </row>
    <row r="333" spans="1:43" x14ac:dyDescent="0.3">
      <c r="A333" s="67">
        <v>332</v>
      </c>
      <c r="I333" s="100"/>
      <c r="J333" s="100"/>
      <c r="K333" s="100"/>
      <c r="L333" s="100"/>
      <c r="M333" s="100"/>
      <c r="N333" s="100"/>
      <c r="O333" s="100"/>
      <c r="P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67">
        <f t="shared" si="5"/>
        <v>0</v>
      </c>
    </row>
    <row r="334" spans="1:43" x14ac:dyDescent="0.3">
      <c r="A334" s="67">
        <v>333</v>
      </c>
      <c r="I334" s="100"/>
      <c r="J334" s="100"/>
      <c r="K334" s="100"/>
      <c r="L334" s="100"/>
      <c r="M334" s="100"/>
      <c r="N334" s="100"/>
      <c r="O334" s="100"/>
      <c r="P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67">
        <f t="shared" si="5"/>
        <v>0</v>
      </c>
    </row>
    <row r="335" spans="1:43" x14ac:dyDescent="0.3">
      <c r="A335" s="67">
        <v>334</v>
      </c>
      <c r="I335" s="100"/>
      <c r="J335" s="100"/>
      <c r="K335" s="100"/>
      <c r="L335" s="100"/>
      <c r="M335" s="100"/>
      <c r="N335" s="100"/>
      <c r="O335" s="100"/>
      <c r="P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67">
        <f t="shared" si="5"/>
        <v>0</v>
      </c>
    </row>
    <row r="336" spans="1:43" x14ac:dyDescent="0.3">
      <c r="A336" s="67">
        <v>335</v>
      </c>
      <c r="I336" s="100"/>
      <c r="J336" s="100"/>
      <c r="K336" s="100"/>
      <c r="L336" s="100"/>
      <c r="M336" s="100"/>
      <c r="N336" s="100"/>
      <c r="O336" s="100"/>
      <c r="P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67">
        <f t="shared" si="5"/>
        <v>0</v>
      </c>
    </row>
    <row r="337" spans="1:43" x14ac:dyDescent="0.3">
      <c r="A337" s="67">
        <v>336</v>
      </c>
      <c r="I337" s="100"/>
      <c r="J337" s="100"/>
      <c r="K337" s="100"/>
      <c r="L337" s="100"/>
      <c r="M337" s="100"/>
      <c r="N337" s="100"/>
      <c r="O337" s="100"/>
      <c r="P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67">
        <f t="shared" si="5"/>
        <v>0</v>
      </c>
    </row>
    <row r="338" spans="1:43" x14ac:dyDescent="0.3">
      <c r="A338" s="67">
        <v>337</v>
      </c>
      <c r="I338" s="100"/>
      <c r="J338" s="100"/>
      <c r="K338" s="100"/>
      <c r="L338" s="100"/>
      <c r="M338" s="100"/>
      <c r="N338" s="100"/>
      <c r="O338" s="100"/>
      <c r="P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67">
        <f t="shared" si="5"/>
        <v>0</v>
      </c>
    </row>
    <row r="339" spans="1:43" x14ac:dyDescent="0.3">
      <c r="A339" s="67">
        <v>338</v>
      </c>
      <c r="I339" s="100"/>
      <c r="J339" s="100"/>
      <c r="K339" s="100"/>
      <c r="L339" s="100"/>
      <c r="M339" s="100"/>
      <c r="N339" s="100"/>
      <c r="O339" s="100"/>
      <c r="P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67">
        <f t="shared" si="5"/>
        <v>0</v>
      </c>
    </row>
    <row r="340" spans="1:43" x14ac:dyDescent="0.3">
      <c r="A340" s="67">
        <v>339</v>
      </c>
      <c r="I340" s="100"/>
      <c r="J340" s="100"/>
      <c r="K340" s="100"/>
      <c r="L340" s="100"/>
      <c r="M340" s="100"/>
      <c r="N340" s="100"/>
      <c r="O340" s="100"/>
      <c r="P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67">
        <f t="shared" si="5"/>
        <v>0</v>
      </c>
    </row>
    <row r="341" spans="1:43" x14ac:dyDescent="0.3">
      <c r="A341" s="67">
        <v>340</v>
      </c>
      <c r="I341" s="100"/>
      <c r="J341" s="100"/>
      <c r="K341" s="100"/>
      <c r="L341" s="100"/>
      <c r="M341" s="100"/>
      <c r="N341" s="100"/>
      <c r="O341" s="100"/>
      <c r="P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67">
        <f t="shared" si="5"/>
        <v>0</v>
      </c>
    </row>
    <row r="342" spans="1:43" x14ac:dyDescent="0.3">
      <c r="A342" s="67">
        <v>341</v>
      </c>
      <c r="I342" s="100"/>
      <c r="J342" s="100"/>
      <c r="K342" s="100"/>
      <c r="L342" s="100"/>
      <c r="M342" s="100"/>
      <c r="N342" s="100"/>
      <c r="O342" s="100"/>
      <c r="P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67">
        <f t="shared" si="5"/>
        <v>0</v>
      </c>
    </row>
    <row r="343" spans="1:43" x14ac:dyDescent="0.3">
      <c r="A343" s="67">
        <v>342</v>
      </c>
      <c r="I343" s="100"/>
      <c r="J343" s="100"/>
      <c r="K343" s="100"/>
      <c r="L343" s="100"/>
      <c r="M343" s="100"/>
      <c r="N343" s="100"/>
      <c r="O343" s="100"/>
      <c r="P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67">
        <f t="shared" si="5"/>
        <v>0</v>
      </c>
    </row>
    <row r="344" spans="1:43" x14ac:dyDescent="0.3">
      <c r="A344" s="67">
        <v>343</v>
      </c>
      <c r="I344" s="100"/>
      <c r="J344" s="100"/>
      <c r="K344" s="100"/>
      <c r="L344" s="100"/>
      <c r="M344" s="100"/>
      <c r="N344" s="100"/>
      <c r="O344" s="100"/>
      <c r="P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67">
        <f t="shared" si="5"/>
        <v>0</v>
      </c>
    </row>
    <row r="345" spans="1:43" x14ac:dyDescent="0.3">
      <c r="A345" s="67">
        <v>344</v>
      </c>
      <c r="I345" s="100"/>
      <c r="J345" s="100"/>
      <c r="K345" s="100"/>
      <c r="L345" s="100"/>
      <c r="M345" s="100"/>
      <c r="N345" s="100"/>
      <c r="O345" s="100"/>
      <c r="P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67">
        <f t="shared" si="5"/>
        <v>0</v>
      </c>
    </row>
    <row r="346" spans="1:43" x14ac:dyDescent="0.3">
      <c r="A346" s="67">
        <v>345</v>
      </c>
      <c r="I346" s="100"/>
      <c r="J346" s="100"/>
      <c r="K346" s="100"/>
      <c r="L346" s="100"/>
      <c r="M346" s="100"/>
      <c r="N346" s="100"/>
      <c r="O346" s="100"/>
      <c r="P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67">
        <f t="shared" si="5"/>
        <v>0</v>
      </c>
    </row>
    <row r="347" spans="1:43" x14ac:dyDescent="0.3">
      <c r="A347" s="67">
        <v>346</v>
      </c>
      <c r="I347" s="100"/>
      <c r="J347" s="100"/>
      <c r="K347" s="100"/>
      <c r="L347" s="100"/>
      <c r="M347" s="100"/>
      <c r="N347" s="100"/>
      <c r="O347" s="100"/>
      <c r="P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67">
        <f t="shared" si="5"/>
        <v>0</v>
      </c>
    </row>
    <row r="348" spans="1:43" x14ac:dyDescent="0.3">
      <c r="A348" s="67">
        <v>347</v>
      </c>
      <c r="I348" s="100"/>
      <c r="J348" s="100"/>
      <c r="K348" s="100"/>
      <c r="L348" s="100"/>
      <c r="M348" s="100"/>
      <c r="N348" s="100"/>
      <c r="O348" s="100"/>
      <c r="P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67">
        <f t="shared" si="5"/>
        <v>0</v>
      </c>
    </row>
    <row r="349" spans="1:43" x14ac:dyDescent="0.3">
      <c r="A349" s="67">
        <v>348</v>
      </c>
      <c r="I349" s="100"/>
      <c r="J349" s="100"/>
      <c r="K349" s="100"/>
      <c r="L349" s="100"/>
      <c r="M349" s="100"/>
      <c r="N349" s="100"/>
      <c r="O349" s="100"/>
      <c r="P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67">
        <f t="shared" si="5"/>
        <v>0</v>
      </c>
    </row>
    <row r="350" spans="1:43" x14ac:dyDescent="0.3">
      <c r="A350" s="67">
        <v>349</v>
      </c>
      <c r="I350" s="100"/>
      <c r="J350" s="100"/>
      <c r="K350" s="100"/>
      <c r="L350" s="100"/>
      <c r="M350" s="100"/>
      <c r="N350" s="100"/>
      <c r="O350" s="100"/>
      <c r="P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67">
        <f t="shared" si="5"/>
        <v>0</v>
      </c>
    </row>
    <row r="351" spans="1:43" x14ac:dyDescent="0.3">
      <c r="A351" s="67">
        <v>350</v>
      </c>
      <c r="I351" s="100"/>
      <c r="J351" s="100"/>
      <c r="K351" s="100"/>
      <c r="L351" s="100"/>
      <c r="M351" s="100"/>
      <c r="N351" s="100"/>
      <c r="O351" s="100"/>
      <c r="P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67">
        <f t="shared" si="5"/>
        <v>0</v>
      </c>
    </row>
    <row r="352" spans="1:43" x14ac:dyDescent="0.3">
      <c r="A352" s="67">
        <v>351</v>
      </c>
      <c r="I352" s="100"/>
      <c r="J352" s="100"/>
      <c r="K352" s="100"/>
      <c r="L352" s="100"/>
      <c r="M352" s="100"/>
      <c r="N352" s="100"/>
      <c r="O352" s="100"/>
      <c r="P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67">
        <f t="shared" si="5"/>
        <v>0</v>
      </c>
    </row>
    <row r="353" spans="1:43" x14ac:dyDescent="0.3">
      <c r="A353" s="67">
        <v>352</v>
      </c>
      <c r="I353" s="100"/>
      <c r="J353" s="100"/>
      <c r="K353" s="100"/>
      <c r="L353" s="100"/>
      <c r="M353" s="100"/>
      <c r="N353" s="100"/>
      <c r="O353" s="100"/>
      <c r="P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67">
        <f t="shared" si="5"/>
        <v>0</v>
      </c>
    </row>
    <row r="354" spans="1:43" x14ac:dyDescent="0.3">
      <c r="A354" s="67">
        <v>353</v>
      </c>
      <c r="I354" s="100"/>
      <c r="J354" s="100"/>
      <c r="K354" s="100"/>
      <c r="L354" s="100"/>
      <c r="M354" s="100"/>
      <c r="N354" s="100"/>
      <c r="O354" s="100"/>
      <c r="P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67">
        <f t="shared" si="5"/>
        <v>0</v>
      </c>
    </row>
    <row r="355" spans="1:43" x14ac:dyDescent="0.3">
      <c r="A355" s="67">
        <v>354</v>
      </c>
      <c r="I355" s="100"/>
      <c r="J355" s="100"/>
      <c r="K355" s="100"/>
      <c r="L355" s="100"/>
      <c r="M355" s="100"/>
      <c r="N355" s="100"/>
      <c r="O355" s="100"/>
      <c r="P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67">
        <f t="shared" si="5"/>
        <v>0</v>
      </c>
    </row>
    <row r="356" spans="1:43" x14ac:dyDescent="0.3">
      <c r="A356" s="67">
        <v>355</v>
      </c>
      <c r="I356" s="100"/>
      <c r="J356" s="100"/>
      <c r="K356" s="100"/>
      <c r="L356" s="100"/>
      <c r="M356" s="100"/>
      <c r="N356" s="100"/>
      <c r="O356" s="100"/>
      <c r="P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67">
        <f t="shared" si="5"/>
        <v>0</v>
      </c>
    </row>
    <row r="357" spans="1:43" x14ac:dyDescent="0.3">
      <c r="A357" s="67">
        <v>356</v>
      </c>
      <c r="I357" s="100"/>
      <c r="J357" s="100"/>
      <c r="K357" s="100"/>
      <c r="L357" s="100"/>
      <c r="M357" s="100"/>
      <c r="N357" s="100"/>
      <c r="O357" s="100"/>
      <c r="P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67">
        <f t="shared" si="5"/>
        <v>0</v>
      </c>
    </row>
    <row r="358" spans="1:43" x14ac:dyDescent="0.3">
      <c r="A358" s="67">
        <v>357</v>
      </c>
      <c r="I358" s="100"/>
      <c r="J358" s="100"/>
      <c r="K358" s="100"/>
      <c r="L358" s="100"/>
      <c r="M358" s="100"/>
      <c r="N358" s="100"/>
      <c r="O358" s="100"/>
      <c r="P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67">
        <f t="shared" si="5"/>
        <v>0</v>
      </c>
    </row>
    <row r="359" spans="1:43" x14ac:dyDescent="0.3">
      <c r="A359" s="67">
        <v>358</v>
      </c>
      <c r="I359" s="100"/>
      <c r="J359" s="100"/>
      <c r="K359" s="100"/>
      <c r="L359" s="100"/>
      <c r="M359" s="100"/>
      <c r="N359" s="100"/>
      <c r="O359" s="100"/>
      <c r="P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67">
        <f t="shared" si="5"/>
        <v>0</v>
      </c>
    </row>
    <row r="360" spans="1:43" x14ac:dyDescent="0.3">
      <c r="A360" s="67">
        <v>359</v>
      </c>
      <c r="I360" s="100"/>
      <c r="J360" s="100"/>
      <c r="K360" s="100"/>
      <c r="L360" s="100"/>
      <c r="M360" s="100"/>
      <c r="N360" s="100"/>
      <c r="O360" s="100"/>
      <c r="P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67">
        <f t="shared" si="5"/>
        <v>0</v>
      </c>
    </row>
    <row r="361" spans="1:43" x14ac:dyDescent="0.3">
      <c r="A361" s="67">
        <v>360</v>
      </c>
      <c r="I361" s="100"/>
      <c r="J361" s="100"/>
      <c r="K361" s="100"/>
      <c r="L361" s="100"/>
      <c r="M361" s="100"/>
      <c r="N361" s="100"/>
      <c r="O361" s="100"/>
      <c r="P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67">
        <f t="shared" ref="AQ361:AQ424" si="6">SUM(I361:AP361)</f>
        <v>0</v>
      </c>
    </row>
    <row r="362" spans="1:43" x14ac:dyDescent="0.3">
      <c r="A362" s="67">
        <v>361</v>
      </c>
      <c r="I362" s="100"/>
      <c r="J362" s="100"/>
      <c r="K362" s="100"/>
      <c r="L362" s="100"/>
      <c r="M362" s="100"/>
      <c r="N362" s="100"/>
      <c r="O362" s="100"/>
      <c r="P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67">
        <f t="shared" si="6"/>
        <v>0</v>
      </c>
    </row>
    <row r="363" spans="1:43" x14ac:dyDescent="0.3">
      <c r="A363" s="67">
        <v>362</v>
      </c>
      <c r="I363" s="100"/>
      <c r="J363" s="100"/>
      <c r="K363" s="100"/>
      <c r="L363" s="100"/>
      <c r="M363" s="100"/>
      <c r="N363" s="100"/>
      <c r="O363" s="100"/>
      <c r="P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67">
        <f t="shared" si="6"/>
        <v>0</v>
      </c>
    </row>
    <row r="364" spans="1:43" x14ac:dyDescent="0.3">
      <c r="A364" s="67">
        <v>363</v>
      </c>
      <c r="I364" s="100"/>
      <c r="J364" s="100"/>
      <c r="K364" s="100"/>
      <c r="L364" s="100"/>
      <c r="M364" s="100"/>
      <c r="N364" s="100"/>
      <c r="O364" s="100"/>
      <c r="P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67">
        <f t="shared" si="6"/>
        <v>0</v>
      </c>
    </row>
    <row r="365" spans="1:43" x14ac:dyDescent="0.3">
      <c r="A365" s="67">
        <v>364</v>
      </c>
      <c r="I365" s="100"/>
      <c r="J365" s="100"/>
      <c r="K365" s="100"/>
      <c r="L365" s="100"/>
      <c r="M365" s="100"/>
      <c r="N365" s="100"/>
      <c r="O365" s="100"/>
      <c r="P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67">
        <f t="shared" si="6"/>
        <v>0</v>
      </c>
    </row>
    <row r="366" spans="1:43" x14ac:dyDescent="0.3">
      <c r="A366" s="67">
        <v>365</v>
      </c>
      <c r="I366" s="100"/>
      <c r="J366" s="100"/>
      <c r="K366" s="100"/>
      <c r="L366" s="100"/>
      <c r="M366" s="100"/>
      <c r="N366" s="100"/>
      <c r="O366" s="100"/>
      <c r="P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67">
        <f t="shared" si="6"/>
        <v>0</v>
      </c>
    </row>
    <row r="367" spans="1:43" x14ac:dyDescent="0.3">
      <c r="A367" s="67">
        <v>366</v>
      </c>
      <c r="I367" s="100"/>
      <c r="J367" s="100"/>
      <c r="K367" s="100"/>
      <c r="L367" s="100"/>
      <c r="M367" s="100"/>
      <c r="N367" s="100"/>
      <c r="O367" s="100"/>
      <c r="P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67">
        <f t="shared" si="6"/>
        <v>0</v>
      </c>
    </row>
    <row r="368" spans="1:43" x14ac:dyDescent="0.3">
      <c r="A368" s="67">
        <v>367</v>
      </c>
      <c r="I368" s="100"/>
      <c r="J368" s="100"/>
      <c r="K368" s="100"/>
      <c r="L368" s="100"/>
      <c r="M368" s="100"/>
      <c r="N368" s="100"/>
      <c r="O368" s="100"/>
      <c r="P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67">
        <f t="shared" si="6"/>
        <v>0</v>
      </c>
    </row>
    <row r="369" spans="1:43" x14ac:dyDescent="0.3">
      <c r="A369" s="67">
        <v>368</v>
      </c>
      <c r="I369" s="100"/>
      <c r="J369" s="100"/>
      <c r="K369" s="100"/>
      <c r="L369" s="100"/>
      <c r="M369" s="100"/>
      <c r="N369" s="100"/>
      <c r="O369" s="100"/>
      <c r="P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67">
        <f t="shared" si="6"/>
        <v>0</v>
      </c>
    </row>
    <row r="370" spans="1:43" x14ac:dyDescent="0.3">
      <c r="A370" s="67">
        <v>369</v>
      </c>
      <c r="I370" s="100"/>
      <c r="J370" s="100"/>
      <c r="K370" s="100"/>
      <c r="L370" s="100"/>
      <c r="M370" s="100"/>
      <c r="N370" s="100"/>
      <c r="O370" s="100"/>
      <c r="P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67">
        <f t="shared" si="6"/>
        <v>0</v>
      </c>
    </row>
    <row r="371" spans="1:43" x14ac:dyDescent="0.3">
      <c r="A371" s="67">
        <v>370</v>
      </c>
      <c r="I371" s="100"/>
      <c r="J371" s="100"/>
      <c r="K371" s="100"/>
      <c r="L371" s="100"/>
      <c r="M371" s="100"/>
      <c r="N371" s="100"/>
      <c r="O371" s="100"/>
      <c r="P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67">
        <f t="shared" si="6"/>
        <v>0</v>
      </c>
    </row>
    <row r="372" spans="1:43" x14ac:dyDescent="0.3">
      <c r="A372" s="67">
        <v>371</v>
      </c>
      <c r="I372" s="100"/>
      <c r="J372" s="100"/>
      <c r="K372" s="100"/>
      <c r="L372" s="100"/>
      <c r="M372" s="100"/>
      <c r="N372" s="100"/>
      <c r="O372" s="100"/>
      <c r="P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67">
        <f t="shared" si="6"/>
        <v>0</v>
      </c>
    </row>
    <row r="373" spans="1:43" x14ac:dyDescent="0.3">
      <c r="A373" s="67">
        <v>372</v>
      </c>
      <c r="I373" s="100"/>
      <c r="J373" s="100"/>
      <c r="K373" s="100"/>
      <c r="L373" s="100"/>
      <c r="M373" s="100"/>
      <c r="N373" s="100"/>
      <c r="O373" s="100"/>
      <c r="P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67">
        <f t="shared" si="6"/>
        <v>0</v>
      </c>
    </row>
    <row r="374" spans="1:43" x14ac:dyDescent="0.3">
      <c r="A374" s="67">
        <v>373</v>
      </c>
      <c r="I374" s="100"/>
      <c r="J374" s="100"/>
      <c r="K374" s="100"/>
      <c r="L374" s="100"/>
      <c r="M374" s="100"/>
      <c r="N374" s="100"/>
      <c r="O374" s="100"/>
      <c r="P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67">
        <f t="shared" si="6"/>
        <v>0</v>
      </c>
    </row>
    <row r="375" spans="1:43" x14ac:dyDescent="0.3">
      <c r="A375" s="67">
        <v>374</v>
      </c>
      <c r="I375" s="100"/>
      <c r="J375" s="100"/>
      <c r="K375" s="100"/>
      <c r="L375" s="100"/>
      <c r="M375" s="100"/>
      <c r="N375" s="100"/>
      <c r="O375" s="100"/>
      <c r="P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67">
        <f t="shared" si="6"/>
        <v>0</v>
      </c>
    </row>
    <row r="376" spans="1:43" x14ac:dyDescent="0.3">
      <c r="A376" s="67">
        <v>375</v>
      </c>
      <c r="I376" s="100"/>
      <c r="J376" s="100"/>
      <c r="K376" s="100"/>
      <c r="L376" s="100"/>
      <c r="M376" s="100"/>
      <c r="N376" s="100"/>
      <c r="O376" s="100"/>
      <c r="P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67">
        <f t="shared" si="6"/>
        <v>0</v>
      </c>
    </row>
    <row r="377" spans="1:43" x14ac:dyDescent="0.3">
      <c r="A377" s="67">
        <v>376</v>
      </c>
      <c r="I377" s="100"/>
      <c r="J377" s="100"/>
      <c r="K377" s="100"/>
      <c r="L377" s="100"/>
      <c r="M377" s="100"/>
      <c r="N377" s="100"/>
      <c r="O377" s="100"/>
      <c r="P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67">
        <f t="shared" si="6"/>
        <v>0</v>
      </c>
    </row>
    <row r="378" spans="1:43" x14ac:dyDescent="0.3">
      <c r="A378" s="67">
        <v>377</v>
      </c>
      <c r="I378" s="100"/>
      <c r="J378" s="100"/>
      <c r="K378" s="100"/>
      <c r="L378" s="100"/>
      <c r="M378" s="100"/>
      <c r="N378" s="100"/>
      <c r="O378" s="100"/>
      <c r="P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67">
        <f t="shared" si="6"/>
        <v>0</v>
      </c>
    </row>
    <row r="379" spans="1:43" x14ac:dyDescent="0.3">
      <c r="A379" s="67">
        <v>378</v>
      </c>
      <c r="I379" s="100"/>
      <c r="J379" s="100"/>
      <c r="K379" s="100"/>
      <c r="L379" s="100"/>
      <c r="M379" s="100"/>
      <c r="N379" s="100"/>
      <c r="O379" s="100"/>
      <c r="P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67">
        <f t="shared" si="6"/>
        <v>0</v>
      </c>
    </row>
    <row r="380" spans="1:43" x14ac:dyDescent="0.3">
      <c r="A380" s="67">
        <v>379</v>
      </c>
      <c r="I380" s="100"/>
      <c r="J380" s="100"/>
      <c r="K380" s="100"/>
      <c r="L380" s="100"/>
      <c r="M380" s="100"/>
      <c r="N380" s="100"/>
      <c r="O380" s="100"/>
      <c r="P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67">
        <f t="shared" si="6"/>
        <v>0</v>
      </c>
    </row>
    <row r="381" spans="1:43" x14ac:dyDescent="0.3">
      <c r="A381" s="67">
        <v>380</v>
      </c>
      <c r="I381" s="100"/>
      <c r="J381" s="100"/>
      <c r="K381" s="100"/>
      <c r="L381" s="100"/>
      <c r="M381" s="100"/>
      <c r="N381" s="100"/>
      <c r="O381" s="100"/>
      <c r="P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67">
        <f t="shared" si="6"/>
        <v>0</v>
      </c>
    </row>
    <row r="382" spans="1:43" x14ac:dyDescent="0.3">
      <c r="A382" s="67">
        <v>381</v>
      </c>
      <c r="I382" s="100"/>
      <c r="J382" s="100"/>
      <c r="K382" s="100"/>
      <c r="L382" s="100"/>
      <c r="M382" s="100"/>
      <c r="N382" s="100"/>
      <c r="O382" s="100"/>
      <c r="P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67">
        <f t="shared" si="6"/>
        <v>0</v>
      </c>
    </row>
    <row r="383" spans="1:43" x14ac:dyDescent="0.3">
      <c r="A383" s="67">
        <v>382</v>
      </c>
      <c r="I383" s="100"/>
      <c r="J383" s="100"/>
      <c r="K383" s="100"/>
      <c r="L383" s="100"/>
      <c r="M383" s="100"/>
      <c r="N383" s="100"/>
      <c r="O383" s="100"/>
      <c r="P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67">
        <f t="shared" si="6"/>
        <v>0</v>
      </c>
    </row>
    <row r="384" spans="1:43" x14ac:dyDescent="0.3">
      <c r="A384" s="67">
        <v>383</v>
      </c>
      <c r="I384" s="100"/>
      <c r="J384" s="100"/>
      <c r="K384" s="100"/>
      <c r="L384" s="100"/>
      <c r="M384" s="100"/>
      <c r="N384" s="100"/>
      <c r="O384" s="100"/>
      <c r="P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67">
        <f t="shared" si="6"/>
        <v>0</v>
      </c>
    </row>
    <row r="385" spans="1:43" x14ac:dyDescent="0.3">
      <c r="A385" s="67">
        <v>384</v>
      </c>
      <c r="I385" s="100"/>
      <c r="J385" s="100"/>
      <c r="K385" s="100"/>
      <c r="L385" s="100"/>
      <c r="M385" s="100"/>
      <c r="N385" s="100"/>
      <c r="O385" s="100"/>
      <c r="P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67">
        <f t="shared" si="6"/>
        <v>0</v>
      </c>
    </row>
    <row r="386" spans="1:43" x14ac:dyDescent="0.3">
      <c r="A386" s="67">
        <v>385</v>
      </c>
      <c r="I386" s="100"/>
      <c r="J386" s="100"/>
      <c r="K386" s="100"/>
      <c r="L386" s="100"/>
      <c r="M386" s="100"/>
      <c r="N386" s="100"/>
      <c r="O386" s="100"/>
      <c r="P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67">
        <f t="shared" si="6"/>
        <v>0</v>
      </c>
    </row>
    <row r="387" spans="1:43" x14ac:dyDescent="0.3">
      <c r="A387" s="67">
        <v>386</v>
      </c>
      <c r="I387" s="100"/>
      <c r="J387" s="100"/>
      <c r="K387" s="100"/>
      <c r="L387" s="100"/>
      <c r="M387" s="100"/>
      <c r="N387" s="100"/>
      <c r="O387" s="100"/>
      <c r="P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67">
        <f t="shared" si="6"/>
        <v>0</v>
      </c>
    </row>
    <row r="388" spans="1:43" x14ac:dyDescent="0.3">
      <c r="A388" s="67">
        <v>387</v>
      </c>
      <c r="I388" s="100"/>
      <c r="J388" s="100"/>
      <c r="K388" s="100"/>
      <c r="L388" s="100"/>
      <c r="M388" s="100"/>
      <c r="N388" s="100"/>
      <c r="O388" s="100"/>
      <c r="P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67">
        <f t="shared" si="6"/>
        <v>0</v>
      </c>
    </row>
    <row r="389" spans="1:43" x14ac:dyDescent="0.3">
      <c r="A389" s="67">
        <v>388</v>
      </c>
      <c r="I389" s="100"/>
      <c r="J389" s="100"/>
      <c r="K389" s="100"/>
      <c r="L389" s="100"/>
      <c r="M389" s="100"/>
      <c r="N389" s="100"/>
      <c r="O389" s="100"/>
      <c r="P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67">
        <f t="shared" si="6"/>
        <v>0</v>
      </c>
    </row>
    <row r="390" spans="1:43" x14ac:dyDescent="0.3">
      <c r="A390" s="67">
        <v>389</v>
      </c>
      <c r="I390" s="100"/>
      <c r="J390" s="100"/>
      <c r="K390" s="100"/>
      <c r="L390" s="100"/>
      <c r="M390" s="100"/>
      <c r="N390" s="100"/>
      <c r="O390" s="100"/>
      <c r="P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67">
        <f t="shared" si="6"/>
        <v>0</v>
      </c>
    </row>
    <row r="391" spans="1:43" x14ac:dyDescent="0.3">
      <c r="A391" s="67">
        <v>390</v>
      </c>
      <c r="I391" s="100"/>
      <c r="J391" s="100"/>
      <c r="K391" s="100"/>
      <c r="L391" s="100"/>
      <c r="M391" s="100"/>
      <c r="N391" s="100"/>
      <c r="O391" s="100"/>
      <c r="P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67">
        <f t="shared" si="6"/>
        <v>0</v>
      </c>
    </row>
    <row r="392" spans="1:43" x14ac:dyDescent="0.3">
      <c r="A392" s="67">
        <v>391</v>
      </c>
      <c r="I392" s="100"/>
      <c r="J392" s="100"/>
      <c r="K392" s="100"/>
      <c r="L392" s="100"/>
      <c r="M392" s="100"/>
      <c r="N392" s="100"/>
      <c r="O392" s="100"/>
      <c r="P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67">
        <f t="shared" si="6"/>
        <v>0</v>
      </c>
    </row>
    <row r="393" spans="1:43" x14ac:dyDescent="0.3">
      <c r="A393" s="67">
        <v>392</v>
      </c>
      <c r="I393" s="100"/>
      <c r="J393" s="100"/>
      <c r="K393" s="100"/>
      <c r="L393" s="100"/>
      <c r="M393" s="100"/>
      <c r="N393" s="100"/>
      <c r="O393" s="100"/>
      <c r="P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67">
        <f t="shared" si="6"/>
        <v>0</v>
      </c>
    </row>
    <row r="394" spans="1:43" x14ac:dyDescent="0.3">
      <c r="A394" s="67">
        <v>393</v>
      </c>
      <c r="I394" s="100"/>
      <c r="J394" s="100"/>
      <c r="K394" s="100"/>
      <c r="L394" s="100"/>
      <c r="M394" s="100"/>
      <c r="N394" s="100"/>
      <c r="O394" s="100"/>
      <c r="P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67">
        <f t="shared" si="6"/>
        <v>0</v>
      </c>
    </row>
    <row r="395" spans="1:43" x14ac:dyDescent="0.3">
      <c r="A395" s="67">
        <v>394</v>
      </c>
      <c r="I395" s="100"/>
      <c r="J395" s="100"/>
      <c r="K395" s="100"/>
      <c r="L395" s="100"/>
      <c r="M395" s="100"/>
      <c r="N395" s="100"/>
      <c r="O395" s="100"/>
      <c r="P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67">
        <f t="shared" si="6"/>
        <v>0</v>
      </c>
    </row>
    <row r="396" spans="1:43" x14ac:dyDescent="0.3">
      <c r="A396" s="67">
        <v>395</v>
      </c>
      <c r="I396" s="100"/>
      <c r="J396" s="100"/>
      <c r="K396" s="100"/>
      <c r="L396" s="100"/>
      <c r="M396" s="100"/>
      <c r="N396" s="100"/>
      <c r="O396" s="100"/>
      <c r="P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67">
        <f t="shared" si="6"/>
        <v>0</v>
      </c>
    </row>
    <row r="397" spans="1:43" x14ac:dyDescent="0.3">
      <c r="A397" s="67">
        <v>396</v>
      </c>
      <c r="I397" s="100"/>
      <c r="J397" s="100"/>
      <c r="K397" s="100"/>
      <c r="L397" s="100"/>
      <c r="M397" s="100"/>
      <c r="N397" s="100"/>
      <c r="O397" s="100"/>
      <c r="P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67">
        <f t="shared" si="6"/>
        <v>0</v>
      </c>
    </row>
    <row r="398" spans="1:43" x14ac:dyDescent="0.3">
      <c r="A398" s="67">
        <v>397</v>
      </c>
      <c r="I398" s="100"/>
      <c r="J398" s="100"/>
      <c r="K398" s="100"/>
      <c r="L398" s="100"/>
      <c r="M398" s="100"/>
      <c r="N398" s="100"/>
      <c r="O398" s="100"/>
      <c r="P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67">
        <f t="shared" si="6"/>
        <v>0</v>
      </c>
    </row>
    <row r="399" spans="1:43" x14ac:dyDescent="0.3">
      <c r="A399" s="67">
        <v>398</v>
      </c>
      <c r="I399" s="100"/>
      <c r="J399" s="100"/>
      <c r="K399" s="100"/>
      <c r="L399" s="100"/>
      <c r="M399" s="100"/>
      <c r="N399" s="100"/>
      <c r="O399" s="100"/>
      <c r="P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67">
        <f t="shared" si="6"/>
        <v>0</v>
      </c>
    </row>
    <row r="400" spans="1:43" x14ac:dyDescent="0.3">
      <c r="A400" s="67">
        <v>399</v>
      </c>
      <c r="I400" s="100"/>
      <c r="J400" s="100"/>
      <c r="K400" s="100"/>
      <c r="L400" s="100"/>
      <c r="M400" s="100"/>
      <c r="N400" s="100"/>
      <c r="O400" s="100"/>
      <c r="P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67">
        <f t="shared" si="6"/>
        <v>0</v>
      </c>
    </row>
    <row r="401" spans="1:43" x14ac:dyDescent="0.3">
      <c r="A401" s="67">
        <v>400</v>
      </c>
      <c r="I401" s="100"/>
      <c r="J401" s="100"/>
      <c r="K401" s="100"/>
      <c r="L401" s="100"/>
      <c r="M401" s="100"/>
      <c r="N401" s="100"/>
      <c r="O401" s="100"/>
      <c r="P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67">
        <f t="shared" si="6"/>
        <v>0</v>
      </c>
    </row>
    <row r="402" spans="1:43" x14ac:dyDescent="0.3">
      <c r="A402" s="67">
        <v>401</v>
      </c>
      <c r="I402" s="100"/>
      <c r="J402" s="100"/>
      <c r="K402" s="100"/>
      <c r="L402" s="100"/>
      <c r="M402" s="100"/>
      <c r="N402" s="100"/>
      <c r="O402" s="100"/>
      <c r="P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67">
        <f t="shared" si="6"/>
        <v>0</v>
      </c>
    </row>
    <row r="403" spans="1:43" x14ac:dyDescent="0.3">
      <c r="A403" s="67">
        <v>402</v>
      </c>
      <c r="I403" s="100"/>
      <c r="J403" s="100"/>
      <c r="K403" s="100"/>
      <c r="L403" s="100"/>
      <c r="M403" s="100"/>
      <c r="N403" s="100"/>
      <c r="O403" s="100"/>
      <c r="P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67">
        <f t="shared" si="6"/>
        <v>0</v>
      </c>
    </row>
    <row r="404" spans="1:43" x14ac:dyDescent="0.3">
      <c r="A404" s="67">
        <v>403</v>
      </c>
      <c r="I404" s="100"/>
      <c r="J404" s="100"/>
      <c r="K404" s="100"/>
      <c r="L404" s="100"/>
      <c r="M404" s="100"/>
      <c r="N404" s="100"/>
      <c r="O404" s="100"/>
      <c r="P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67">
        <f t="shared" si="6"/>
        <v>0</v>
      </c>
    </row>
    <row r="405" spans="1:43" x14ac:dyDescent="0.3">
      <c r="A405" s="67">
        <v>404</v>
      </c>
      <c r="I405" s="100"/>
      <c r="J405" s="100"/>
      <c r="K405" s="100"/>
      <c r="L405" s="100"/>
      <c r="M405" s="100"/>
      <c r="N405" s="100"/>
      <c r="O405" s="100"/>
      <c r="P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67">
        <f t="shared" si="6"/>
        <v>0</v>
      </c>
    </row>
    <row r="406" spans="1:43" x14ac:dyDescent="0.3">
      <c r="A406" s="67">
        <v>405</v>
      </c>
      <c r="I406" s="100"/>
      <c r="J406" s="100"/>
      <c r="K406" s="100"/>
      <c r="L406" s="100"/>
      <c r="M406" s="100"/>
      <c r="N406" s="100"/>
      <c r="O406" s="100"/>
      <c r="P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67">
        <f t="shared" si="6"/>
        <v>0</v>
      </c>
    </row>
    <row r="407" spans="1:43" x14ac:dyDescent="0.3">
      <c r="A407" s="67">
        <v>406</v>
      </c>
      <c r="I407" s="100"/>
      <c r="J407" s="100"/>
      <c r="K407" s="100"/>
      <c r="L407" s="100"/>
      <c r="M407" s="100"/>
      <c r="N407" s="100"/>
      <c r="O407" s="100"/>
      <c r="P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67">
        <f t="shared" si="6"/>
        <v>0</v>
      </c>
    </row>
    <row r="408" spans="1:43" x14ac:dyDescent="0.3">
      <c r="A408" s="67">
        <v>407</v>
      </c>
      <c r="I408" s="100"/>
      <c r="J408" s="100"/>
      <c r="K408" s="100"/>
      <c r="L408" s="100"/>
      <c r="M408" s="100"/>
      <c r="N408" s="100"/>
      <c r="O408" s="100"/>
      <c r="P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67">
        <f t="shared" si="6"/>
        <v>0</v>
      </c>
    </row>
    <row r="409" spans="1:43" x14ac:dyDescent="0.3">
      <c r="A409" s="67">
        <v>408</v>
      </c>
      <c r="I409" s="100"/>
      <c r="J409" s="100"/>
      <c r="K409" s="100"/>
      <c r="L409" s="100"/>
      <c r="M409" s="100"/>
      <c r="N409" s="100"/>
      <c r="O409" s="100"/>
      <c r="P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67">
        <f t="shared" si="6"/>
        <v>0</v>
      </c>
    </row>
    <row r="410" spans="1:43" x14ac:dyDescent="0.3">
      <c r="A410" s="67">
        <v>409</v>
      </c>
      <c r="I410" s="100"/>
      <c r="J410" s="100"/>
      <c r="K410" s="100"/>
      <c r="L410" s="100"/>
      <c r="M410" s="100"/>
      <c r="N410" s="100"/>
      <c r="O410" s="100"/>
      <c r="P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67">
        <f t="shared" si="6"/>
        <v>0</v>
      </c>
    </row>
    <row r="411" spans="1:43" x14ac:dyDescent="0.3">
      <c r="A411" s="67">
        <v>410</v>
      </c>
      <c r="I411" s="100"/>
      <c r="J411" s="100"/>
      <c r="K411" s="100"/>
      <c r="L411" s="100"/>
      <c r="M411" s="100"/>
      <c r="N411" s="100"/>
      <c r="O411" s="100"/>
      <c r="P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67">
        <f t="shared" si="6"/>
        <v>0</v>
      </c>
    </row>
    <row r="412" spans="1:43" x14ac:dyDescent="0.3">
      <c r="A412" s="67">
        <v>411</v>
      </c>
      <c r="I412" s="100"/>
      <c r="J412" s="100"/>
      <c r="K412" s="100"/>
      <c r="L412" s="100"/>
      <c r="M412" s="100"/>
      <c r="N412" s="100"/>
      <c r="O412" s="100"/>
      <c r="P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67">
        <f t="shared" si="6"/>
        <v>0</v>
      </c>
    </row>
    <row r="413" spans="1:43" x14ac:dyDescent="0.3">
      <c r="A413" s="67">
        <v>412</v>
      </c>
      <c r="I413" s="100"/>
      <c r="J413" s="100"/>
      <c r="K413" s="100"/>
      <c r="L413" s="100"/>
      <c r="M413" s="100"/>
      <c r="N413" s="100"/>
      <c r="O413" s="100"/>
      <c r="P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67">
        <f t="shared" si="6"/>
        <v>0</v>
      </c>
    </row>
    <row r="414" spans="1:43" x14ac:dyDescent="0.3">
      <c r="A414" s="67">
        <v>413</v>
      </c>
      <c r="I414" s="100"/>
      <c r="J414" s="100"/>
      <c r="K414" s="100"/>
      <c r="L414" s="100"/>
      <c r="M414" s="100"/>
      <c r="N414" s="100"/>
      <c r="O414" s="100"/>
      <c r="P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67">
        <f t="shared" si="6"/>
        <v>0</v>
      </c>
    </row>
    <row r="415" spans="1:43" x14ac:dyDescent="0.3">
      <c r="A415" s="67">
        <v>414</v>
      </c>
      <c r="I415" s="100"/>
      <c r="J415" s="100"/>
      <c r="K415" s="100"/>
      <c r="L415" s="100"/>
      <c r="M415" s="100"/>
      <c r="N415" s="100"/>
      <c r="O415" s="100"/>
      <c r="P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67">
        <f t="shared" si="6"/>
        <v>0</v>
      </c>
    </row>
    <row r="416" spans="1:43" x14ac:dyDescent="0.3">
      <c r="A416" s="67">
        <v>415</v>
      </c>
      <c r="I416" s="100"/>
      <c r="J416" s="100"/>
      <c r="K416" s="100"/>
      <c r="L416" s="100"/>
      <c r="M416" s="100"/>
      <c r="N416" s="100"/>
      <c r="O416" s="100"/>
      <c r="P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67">
        <f t="shared" si="6"/>
        <v>0</v>
      </c>
    </row>
    <row r="417" spans="1:43" x14ac:dyDescent="0.3">
      <c r="A417" s="67">
        <v>416</v>
      </c>
      <c r="I417" s="100"/>
      <c r="J417" s="100"/>
      <c r="K417" s="100"/>
      <c r="L417" s="100"/>
      <c r="M417" s="100"/>
      <c r="N417" s="100"/>
      <c r="O417" s="100"/>
      <c r="P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67">
        <f t="shared" si="6"/>
        <v>0</v>
      </c>
    </row>
    <row r="418" spans="1:43" x14ac:dyDescent="0.3">
      <c r="A418" s="67">
        <v>417</v>
      </c>
      <c r="I418" s="100"/>
      <c r="J418" s="100"/>
      <c r="K418" s="100"/>
      <c r="L418" s="100"/>
      <c r="M418" s="100"/>
      <c r="N418" s="100"/>
      <c r="O418" s="100"/>
      <c r="P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67">
        <f t="shared" si="6"/>
        <v>0</v>
      </c>
    </row>
    <row r="419" spans="1:43" x14ac:dyDescent="0.3">
      <c r="A419" s="67">
        <v>418</v>
      </c>
      <c r="I419" s="100"/>
      <c r="J419" s="100"/>
      <c r="K419" s="100"/>
      <c r="L419" s="100"/>
      <c r="M419" s="100"/>
      <c r="N419" s="100"/>
      <c r="O419" s="100"/>
      <c r="P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67">
        <f t="shared" si="6"/>
        <v>0</v>
      </c>
    </row>
    <row r="420" spans="1:43" x14ac:dyDescent="0.3">
      <c r="A420" s="67">
        <v>419</v>
      </c>
      <c r="I420" s="100"/>
      <c r="J420" s="100"/>
      <c r="K420" s="100"/>
      <c r="L420" s="100"/>
      <c r="M420" s="100"/>
      <c r="N420" s="100"/>
      <c r="O420" s="100"/>
      <c r="P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67">
        <f t="shared" si="6"/>
        <v>0</v>
      </c>
    </row>
    <row r="421" spans="1:43" x14ac:dyDescent="0.3">
      <c r="A421" s="67">
        <v>420</v>
      </c>
      <c r="I421" s="100"/>
      <c r="J421" s="100"/>
      <c r="K421" s="100"/>
      <c r="L421" s="100"/>
      <c r="M421" s="100"/>
      <c r="N421" s="100"/>
      <c r="O421" s="100"/>
      <c r="P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67">
        <f t="shared" si="6"/>
        <v>0</v>
      </c>
    </row>
    <row r="422" spans="1:43" x14ac:dyDescent="0.3">
      <c r="A422" s="67">
        <v>421</v>
      </c>
      <c r="I422" s="100"/>
      <c r="J422" s="100"/>
      <c r="K422" s="100"/>
      <c r="L422" s="100"/>
      <c r="M422" s="100"/>
      <c r="N422" s="100"/>
      <c r="O422" s="100"/>
      <c r="P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67">
        <f t="shared" si="6"/>
        <v>0</v>
      </c>
    </row>
    <row r="423" spans="1:43" x14ac:dyDescent="0.3">
      <c r="A423" s="67">
        <v>422</v>
      </c>
      <c r="I423" s="100"/>
      <c r="J423" s="100"/>
      <c r="K423" s="100"/>
      <c r="L423" s="100"/>
      <c r="M423" s="100"/>
      <c r="N423" s="100"/>
      <c r="O423" s="100"/>
      <c r="P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67">
        <f t="shared" si="6"/>
        <v>0</v>
      </c>
    </row>
    <row r="424" spans="1:43" x14ac:dyDescent="0.3">
      <c r="A424" s="67">
        <v>423</v>
      </c>
      <c r="I424" s="100"/>
      <c r="J424" s="100"/>
      <c r="K424" s="100"/>
      <c r="L424" s="100"/>
      <c r="M424" s="100"/>
      <c r="N424" s="100"/>
      <c r="O424" s="100"/>
      <c r="P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67">
        <f t="shared" si="6"/>
        <v>0</v>
      </c>
    </row>
    <row r="425" spans="1:43" x14ac:dyDescent="0.3">
      <c r="A425" s="67">
        <v>424</v>
      </c>
      <c r="I425" s="100"/>
      <c r="J425" s="100"/>
      <c r="K425" s="100"/>
      <c r="L425" s="100"/>
      <c r="M425" s="100"/>
      <c r="N425" s="100"/>
      <c r="O425" s="100"/>
      <c r="P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67">
        <f t="shared" ref="AQ425:AQ488" si="7">SUM(I425:AP425)</f>
        <v>0</v>
      </c>
    </row>
    <row r="426" spans="1:43" x14ac:dyDescent="0.3">
      <c r="A426" s="67">
        <v>425</v>
      </c>
      <c r="I426" s="100"/>
      <c r="J426" s="100"/>
      <c r="K426" s="100"/>
      <c r="L426" s="100"/>
      <c r="M426" s="100"/>
      <c r="N426" s="100"/>
      <c r="O426" s="100"/>
      <c r="P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67">
        <f t="shared" si="7"/>
        <v>0</v>
      </c>
    </row>
    <row r="427" spans="1:43" x14ac:dyDescent="0.3">
      <c r="A427" s="67">
        <v>426</v>
      </c>
      <c r="I427" s="100"/>
      <c r="J427" s="100"/>
      <c r="K427" s="100"/>
      <c r="L427" s="100"/>
      <c r="M427" s="100"/>
      <c r="N427" s="100"/>
      <c r="O427" s="100"/>
      <c r="P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67">
        <f t="shared" si="7"/>
        <v>0</v>
      </c>
    </row>
    <row r="428" spans="1:43" x14ac:dyDescent="0.3">
      <c r="A428" s="67">
        <v>427</v>
      </c>
      <c r="I428" s="100"/>
      <c r="J428" s="100"/>
      <c r="K428" s="100"/>
      <c r="L428" s="100"/>
      <c r="M428" s="100"/>
      <c r="N428" s="100"/>
      <c r="O428" s="100"/>
      <c r="P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67">
        <f t="shared" si="7"/>
        <v>0</v>
      </c>
    </row>
    <row r="429" spans="1:43" x14ac:dyDescent="0.3">
      <c r="A429" s="67">
        <v>428</v>
      </c>
      <c r="I429" s="100"/>
      <c r="J429" s="100"/>
      <c r="K429" s="100"/>
      <c r="L429" s="100"/>
      <c r="M429" s="100"/>
      <c r="N429" s="100"/>
      <c r="O429" s="100"/>
      <c r="P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67">
        <f t="shared" si="7"/>
        <v>0</v>
      </c>
    </row>
    <row r="430" spans="1:43" x14ac:dyDescent="0.3">
      <c r="A430" s="67">
        <v>429</v>
      </c>
      <c r="I430" s="100"/>
      <c r="J430" s="100"/>
      <c r="K430" s="100"/>
      <c r="L430" s="100"/>
      <c r="M430" s="100"/>
      <c r="N430" s="100"/>
      <c r="O430" s="100"/>
      <c r="P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67">
        <f t="shared" si="7"/>
        <v>0</v>
      </c>
    </row>
    <row r="431" spans="1:43" x14ac:dyDescent="0.3">
      <c r="A431" s="67">
        <v>430</v>
      </c>
      <c r="I431" s="100"/>
      <c r="J431" s="100"/>
      <c r="K431" s="100"/>
      <c r="L431" s="100"/>
      <c r="M431" s="100"/>
      <c r="N431" s="100"/>
      <c r="O431" s="100"/>
      <c r="P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67">
        <f t="shared" si="7"/>
        <v>0</v>
      </c>
    </row>
    <row r="432" spans="1:43" x14ac:dyDescent="0.3">
      <c r="A432" s="67">
        <v>431</v>
      </c>
      <c r="I432" s="100"/>
      <c r="J432" s="100"/>
      <c r="K432" s="100"/>
      <c r="L432" s="100"/>
      <c r="M432" s="100"/>
      <c r="N432" s="100"/>
      <c r="O432" s="100"/>
      <c r="P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67">
        <f t="shared" si="7"/>
        <v>0</v>
      </c>
    </row>
    <row r="433" spans="1:43" x14ac:dyDescent="0.3">
      <c r="A433" s="67">
        <v>432</v>
      </c>
      <c r="I433" s="100"/>
      <c r="J433" s="100"/>
      <c r="K433" s="100"/>
      <c r="L433" s="100"/>
      <c r="M433" s="100"/>
      <c r="N433" s="100"/>
      <c r="O433" s="100"/>
      <c r="P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67">
        <f t="shared" si="7"/>
        <v>0</v>
      </c>
    </row>
    <row r="434" spans="1:43" x14ac:dyDescent="0.3">
      <c r="A434" s="67">
        <v>433</v>
      </c>
      <c r="I434" s="100"/>
      <c r="J434" s="100"/>
      <c r="K434" s="100"/>
      <c r="L434" s="100"/>
      <c r="M434" s="100"/>
      <c r="N434" s="100"/>
      <c r="O434" s="100"/>
      <c r="P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67">
        <f t="shared" si="7"/>
        <v>0</v>
      </c>
    </row>
    <row r="435" spans="1:43" x14ac:dyDescent="0.3">
      <c r="A435" s="67">
        <v>434</v>
      </c>
      <c r="I435" s="100"/>
      <c r="J435" s="100"/>
      <c r="K435" s="100"/>
      <c r="L435" s="100"/>
      <c r="M435" s="100"/>
      <c r="N435" s="100"/>
      <c r="O435" s="100"/>
      <c r="P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67">
        <f t="shared" si="7"/>
        <v>0</v>
      </c>
    </row>
    <row r="436" spans="1:43" x14ac:dyDescent="0.3">
      <c r="A436" s="67">
        <v>435</v>
      </c>
      <c r="I436" s="100"/>
      <c r="J436" s="100"/>
      <c r="K436" s="100"/>
      <c r="L436" s="100"/>
      <c r="M436" s="100"/>
      <c r="N436" s="100"/>
      <c r="O436" s="100"/>
      <c r="P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67">
        <f t="shared" si="7"/>
        <v>0</v>
      </c>
    </row>
    <row r="437" spans="1:43" x14ac:dyDescent="0.3">
      <c r="A437" s="67">
        <v>436</v>
      </c>
      <c r="I437" s="100"/>
      <c r="J437" s="100"/>
      <c r="K437" s="100"/>
      <c r="L437" s="100"/>
      <c r="M437" s="100"/>
      <c r="N437" s="100"/>
      <c r="O437" s="100"/>
      <c r="P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67">
        <f t="shared" si="7"/>
        <v>0</v>
      </c>
    </row>
    <row r="438" spans="1:43" x14ac:dyDescent="0.3">
      <c r="A438" s="67">
        <v>437</v>
      </c>
      <c r="I438" s="100"/>
      <c r="J438" s="100"/>
      <c r="K438" s="100"/>
      <c r="L438" s="100"/>
      <c r="M438" s="100"/>
      <c r="N438" s="100"/>
      <c r="O438" s="100"/>
      <c r="P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67">
        <f t="shared" si="7"/>
        <v>0</v>
      </c>
    </row>
    <row r="439" spans="1:43" x14ac:dyDescent="0.3">
      <c r="A439" s="67">
        <v>438</v>
      </c>
      <c r="I439" s="100"/>
      <c r="J439" s="100"/>
      <c r="K439" s="100"/>
      <c r="L439" s="100"/>
      <c r="M439" s="100"/>
      <c r="N439" s="100"/>
      <c r="O439" s="100"/>
      <c r="P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67">
        <f t="shared" si="7"/>
        <v>0</v>
      </c>
    </row>
    <row r="440" spans="1:43" x14ac:dyDescent="0.3">
      <c r="A440" s="67">
        <v>439</v>
      </c>
      <c r="I440" s="100"/>
      <c r="J440" s="100"/>
      <c r="K440" s="100"/>
      <c r="L440" s="100"/>
      <c r="M440" s="100"/>
      <c r="N440" s="100"/>
      <c r="O440" s="100"/>
      <c r="P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67">
        <f t="shared" si="7"/>
        <v>0</v>
      </c>
    </row>
    <row r="441" spans="1:43" x14ac:dyDescent="0.3">
      <c r="A441" s="67">
        <v>440</v>
      </c>
      <c r="I441" s="100"/>
      <c r="J441" s="100"/>
      <c r="K441" s="100"/>
      <c r="L441" s="100"/>
      <c r="M441" s="100"/>
      <c r="N441" s="100"/>
      <c r="O441" s="100"/>
      <c r="P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67">
        <f t="shared" si="7"/>
        <v>0</v>
      </c>
    </row>
    <row r="442" spans="1:43" x14ac:dyDescent="0.3">
      <c r="A442" s="67">
        <v>441</v>
      </c>
      <c r="I442" s="100"/>
      <c r="J442" s="100"/>
      <c r="K442" s="100"/>
      <c r="L442" s="100"/>
      <c r="M442" s="100"/>
      <c r="N442" s="100"/>
      <c r="O442" s="100"/>
      <c r="P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67">
        <f t="shared" si="7"/>
        <v>0</v>
      </c>
    </row>
    <row r="443" spans="1:43" x14ac:dyDescent="0.3">
      <c r="A443" s="67">
        <v>442</v>
      </c>
      <c r="I443" s="100"/>
      <c r="J443" s="100"/>
      <c r="K443" s="100"/>
      <c r="L443" s="100"/>
      <c r="M443" s="100"/>
      <c r="N443" s="100"/>
      <c r="O443" s="100"/>
      <c r="P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67">
        <f t="shared" si="7"/>
        <v>0</v>
      </c>
    </row>
    <row r="444" spans="1:43" x14ac:dyDescent="0.3">
      <c r="A444" s="67">
        <v>443</v>
      </c>
      <c r="I444" s="100"/>
      <c r="J444" s="100"/>
      <c r="K444" s="100"/>
      <c r="L444" s="100"/>
      <c r="M444" s="100"/>
      <c r="N444" s="100"/>
      <c r="O444" s="100"/>
      <c r="P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67">
        <f t="shared" si="7"/>
        <v>0</v>
      </c>
    </row>
    <row r="445" spans="1:43" x14ac:dyDescent="0.3">
      <c r="A445" s="67">
        <v>444</v>
      </c>
      <c r="I445" s="100"/>
      <c r="J445" s="100"/>
      <c r="K445" s="100"/>
      <c r="L445" s="100"/>
      <c r="M445" s="100"/>
      <c r="N445" s="100"/>
      <c r="O445" s="100"/>
      <c r="P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67">
        <f t="shared" si="7"/>
        <v>0</v>
      </c>
    </row>
    <row r="446" spans="1:43" x14ac:dyDescent="0.3">
      <c r="A446" s="67">
        <v>445</v>
      </c>
      <c r="I446" s="100"/>
      <c r="J446" s="100"/>
      <c r="K446" s="100"/>
      <c r="L446" s="100"/>
      <c r="M446" s="100"/>
      <c r="N446" s="100"/>
      <c r="O446" s="100"/>
      <c r="P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67">
        <f t="shared" si="7"/>
        <v>0</v>
      </c>
    </row>
    <row r="447" spans="1:43" x14ac:dyDescent="0.3">
      <c r="A447" s="67">
        <v>446</v>
      </c>
      <c r="I447" s="100"/>
      <c r="J447" s="100"/>
      <c r="K447" s="100"/>
      <c r="L447" s="100"/>
      <c r="M447" s="100"/>
      <c r="N447" s="100"/>
      <c r="O447" s="100"/>
      <c r="P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67">
        <f t="shared" si="7"/>
        <v>0</v>
      </c>
    </row>
    <row r="448" spans="1:43" x14ac:dyDescent="0.3">
      <c r="A448" s="67">
        <v>447</v>
      </c>
      <c r="I448" s="100"/>
      <c r="J448" s="100"/>
      <c r="K448" s="100"/>
      <c r="L448" s="100"/>
      <c r="M448" s="100"/>
      <c r="N448" s="100"/>
      <c r="O448" s="100"/>
      <c r="P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67">
        <f t="shared" si="7"/>
        <v>0</v>
      </c>
    </row>
    <row r="449" spans="1:43" x14ac:dyDescent="0.3">
      <c r="A449" s="67">
        <v>448</v>
      </c>
      <c r="I449" s="100"/>
      <c r="J449" s="100"/>
      <c r="K449" s="100"/>
      <c r="L449" s="100"/>
      <c r="M449" s="100"/>
      <c r="N449" s="100"/>
      <c r="O449" s="100"/>
      <c r="P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67">
        <f t="shared" si="7"/>
        <v>0</v>
      </c>
    </row>
    <row r="450" spans="1:43" x14ac:dyDescent="0.3">
      <c r="A450" s="67">
        <v>449</v>
      </c>
      <c r="I450" s="100"/>
      <c r="J450" s="100"/>
      <c r="K450" s="100"/>
      <c r="L450" s="100"/>
      <c r="M450" s="100"/>
      <c r="N450" s="100"/>
      <c r="O450" s="100"/>
      <c r="P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67">
        <f t="shared" si="7"/>
        <v>0</v>
      </c>
    </row>
    <row r="451" spans="1:43" x14ac:dyDescent="0.3">
      <c r="A451" s="67">
        <v>450</v>
      </c>
      <c r="I451" s="100"/>
      <c r="J451" s="100"/>
      <c r="K451" s="100"/>
      <c r="L451" s="100"/>
      <c r="M451" s="100"/>
      <c r="N451" s="100"/>
      <c r="O451" s="100"/>
      <c r="P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67">
        <f t="shared" si="7"/>
        <v>0</v>
      </c>
    </row>
    <row r="452" spans="1:43" x14ac:dyDescent="0.3">
      <c r="A452" s="67">
        <v>451</v>
      </c>
      <c r="I452" s="100"/>
      <c r="J452" s="100"/>
      <c r="K452" s="100"/>
      <c r="L452" s="100"/>
      <c r="M452" s="100"/>
      <c r="N452" s="100"/>
      <c r="O452" s="100"/>
      <c r="P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67">
        <f t="shared" si="7"/>
        <v>0</v>
      </c>
    </row>
    <row r="453" spans="1:43" x14ac:dyDescent="0.3">
      <c r="A453" s="67">
        <v>452</v>
      </c>
      <c r="I453" s="100"/>
      <c r="J453" s="100"/>
      <c r="K453" s="100"/>
      <c r="L453" s="100"/>
      <c r="M453" s="100"/>
      <c r="N453" s="100"/>
      <c r="O453" s="100"/>
      <c r="P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67">
        <f t="shared" si="7"/>
        <v>0</v>
      </c>
    </row>
    <row r="454" spans="1:43" x14ac:dyDescent="0.3">
      <c r="A454" s="67">
        <v>453</v>
      </c>
      <c r="I454" s="100"/>
      <c r="J454" s="100"/>
      <c r="K454" s="100"/>
      <c r="L454" s="100"/>
      <c r="M454" s="100"/>
      <c r="N454" s="100"/>
      <c r="O454" s="100"/>
      <c r="P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67">
        <f t="shared" si="7"/>
        <v>0</v>
      </c>
    </row>
    <row r="455" spans="1:43" x14ac:dyDescent="0.3">
      <c r="A455" s="67">
        <v>454</v>
      </c>
      <c r="I455" s="100"/>
      <c r="J455" s="100"/>
      <c r="K455" s="100"/>
      <c r="L455" s="100"/>
      <c r="M455" s="100"/>
      <c r="N455" s="100"/>
      <c r="O455" s="100"/>
      <c r="P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67">
        <f t="shared" si="7"/>
        <v>0</v>
      </c>
    </row>
    <row r="456" spans="1:43" x14ac:dyDescent="0.3">
      <c r="A456" s="67">
        <v>455</v>
      </c>
      <c r="I456" s="100"/>
      <c r="J456" s="100"/>
      <c r="K456" s="100"/>
      <c r="L456" s="100"/>
      <c r="M456" s="100"/>
      <c r="N456" s="100"/>
      <c r="O456" s="100"/>
      <c r="P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67">
        <f t="shared" si="7"/>
        <v>0</v>
      </c>
    </row>
    <row r="457" spans="1:43" x14ac:dyDescent="0.3">
      <c r="A457" s="67">
        <v>456</v>
      </c>
      <c r="I457" s="100"/>
      <c r="J457" s="100"/>
      <c r="K457" s="100"/>
      <c r="L457" s="100"/>
      <c r="M457" s="100"/>
      <c r="N457" s="100"/>
      <c r="O457" s="100"/>
      <c r="P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67">
        <f t="shared" si="7"/>
        <v>0</v>
      </c>
    </row>
    <row r="458" spans="1:43" x14ac:dyDescent="0.3">
      <c r="A458" s="67">
        <v>457</v>
      </c>
      <c r="I458" s="100"/>
      <c r="J458" s="100"/>
      <c r="K458" s="100"/>
      <c r="L458" s="100"/>
      <c r="M458" s="100"/>
      <c r="N458" s="100"/>
      <c r="O458" s="100"/>
      <c r="P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67">
        <f t="shared" si="7"/>
        <v>0</v>
      </c>
    </row>
    <row r="459" spans="1:43" x14ac:dyDescent="0.3">
      <c r="A459" s="67">
        <v>458</v>
      </c>
      <c r="I459" s="100"/>
      <c r="J459" s="100"/>
      <c r="K459" s="100"/>
      <c r="L459" s="100"/>
      <c r="M459" s="100"/>
      <c r="N459" s="100"/>
      <c r="O459" s="100"/>
      <c r="P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67">
        <f t="shared" si="7"/>
        <v>0</v>
      </c>
    </row>
    <row r="460" spans="1:43" x14ac:dyDescent="0.3">
      <c r="A460" s="67">
        <v>459</v>
      </c>
      <c r="I460" s="100"/>
      <c r="J460" s="100"/>
      <c r="K460" s="100"/>
      <c r="L460" s="100"/>
      <c r="M460" s="100"/>
      <c r="N460" s="100"/>
      <c r="O460" s="100"/>
      <c r="P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67">
        <f t="shared" si="7"/>
        <v>0</v>
      </c>
    </row>
    <row r="461" spans="1:43" x14ac:dyDescent="0.3">
      <c r="A461" s="67">
        <v>460</v>
      </c>
      <c r="I461" s="100"/>
      <c r="J461" s="100"/>
      <c r="K461" s="100"/>
      <c r="L461" s="100"/>
      <c r="M461" s="100"/>
      <c r="N461" s="100"/>
      <c r="O461" s="100"/>
      <c r="P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67">
        <f t="shared" si="7"/>
        <v>0</v>
      </c>
    </row>
    <row r="462" spans="1:43" x14ac:dyDescent="0.3">
      <c r="A462" s="67">
        <v>461</v>
      </c>
      <c r="I462" s="100"/>
      <c r="J462" s="100"/>
      <c r="K462" s="100"/>
      <c r="L462" s="100"/>
      <c r="M462" s="100"/>
      <c r="N462" s="100"/>
      <c r="O462" s="100"/>
      <c r="P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67">
        <f t="shared" si="7"/>
        <v>0</v>
      </c>
    </row>
    <row r="463" spans="1:43" x14ac:dyDescent="0.3">
      <c r="A463" s="67">
        <v>462</v>
      </c>
      <c r="I463" s="100"/>
      <c r="J463" s="100"/>
      <c r="K463" s="100"/>
      <c r="L463" s="100"/>
      <c r="M463" s="100"/>
      <c r="N463" s="100"/>
      <c r="O463" s="100"/>
      <c r="P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67">
        <f t="shared" si="7"/>
        <v>0</v>
      </c>
    </row>
    <row r="464" spans="1:43" x14ac:dyDescent="0.3">
      <c r="A464" s="67">
        <v>463</v>
      </c>
      <c r="I464" s="100"/>
      <c r="J464" s="100"/>
      <c r="K464" s="100"/>
      <c r="L464" s="100"/>
      <c r="M464" s="100"/>
      <c r="N464" s="100"/>
      <c r="O464" s="100"/>
      <c r="P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67">
        <f t="shared" si="7"/>
        <v>0</v>
      </c>
    </row>
    <row r="465" spans="1:43" x14ac:dyDescent="0.3">
      <c r="A465" s="67">
        <v>464</v>
      </c>
      <c r="I465" s="100"/>
      <c r="J465" s="100"/>
      <c r="K465" s="100"/>
      <c r="L465" s="100"/>
      <c r="M465" s="100"/>
      <c r="N465" s="100"/>
      <c r="O465" s="100"/>
      <c r="P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67">
        <f t="shared" si="7"/>
        <v>0</v>
      </c>
    </row>
    <row r="466" spans="1:43" x14ac:dyDescent="0.3">
      <c r="A466" s="67">
        <v>465</v>
      </c>
      <c r="I466" s="100"/>
      <c r="J466" s="100"/>
      <c r="K466" s="100"/>
      <c r="L466" s="100"/>
      <c r="M466" s="100"/>
      <c r="N466" s="100"/>
      <c r="O466" s="100"/>
      <c r="P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67">
        <f t="shared" si="7"/>
        <v>0</v>
      </c>
    </row>
    <row r="467" spans="1:43" x14ac:dyDescent="0.3">
      <c r="A467" s="67">
        <v>466</v>
      </c>
      <c r="I467" s="100"/>
      <c r="J467" s="100"/>
      <c r="K467" s="100"/>
      <c r="L467" s="100"/>
      <c r="M467" s="100"/>
      <c r="N467" s="100"/>
      <c r="O467" s="100"/>
      <c r="P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67">
        <f t="shared" si="7"/>
        <v>0</v>
      </c>
    </row>
    <row r="468" spans="1:43" x14ac:dyDescent="0.3">
      <c r="A468" s="67">
        <v>467</v>
      </c>
      <c r="I468" s="100"/>
      <c r="J468" s="100"/>
      <c r="K468" s="100"/>
      <c r="L468" s="100"/>
      <c r="M468" s="100"/>
      <c r="N468" s="100"/>
      <c r="O468" s="100"/>
      <c r="P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67">
        <f t="shared" si="7"/>
        <v>0</v>
      </c>
    </row>
    <row r="469" spans="1:43" x14ac:dyDescent="0.3">
      <c r="A469" s="67">
        <v>468</v>
      </c>
      <c r="I469" s="100"/>
      <c r="J469" s="100"/>
      <c r="K469" s="100"/>
      <c r="L469" s="100"/>
      <c r="M469" s="100"/>
      <c r="N469" s="100"/>
      <c r="O469" s="100"/>
      <c r="P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67">
        <f t="shared" si="7"/>
        <v>0</v>
      </c>
    </row>
    <row r="470" spans="1:43" x14ac:dyDescent="0.3">
      <c r="A470" s="67">
        <v>469</v>
      </c>
      <c r="I470" s="100"/>
      <c r="J470" s="100"/>
      <c r="K470" s="100"/>
      <c r="L470" s="100"/>
      <c r="M470" s="100"/>
      <c r="N470" s="100"/>
      <c r="O470" s="100"/>
      <c r="P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67">
        <f t="shared" si="7"/>
        <v>0</v>
      </c>
    </row>
    <row r="471" spans="1:43" x14ac:dyDescent="0.3">
      <c r="A471" s="67">
        <v>470</v>
      </c>
      <c r="I471" s="100"/>
      <c r="J471" s="100"/>
      <c r="K471" s="100"/>
      <c r="L471" s="100"/>
      <c r="M471" s="100"/>
      <c r="N471" s="100"/>
      <c r="O471" s="100"/>
      <c r="P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67">
        <f t="shared" si="7"/>
        <v>0</v>
      </c>
    </row>
    <row r="472" spans="1:43" x14ac:dyDescent="0.3">
      <c r="A472" s="67">
        <v>471</v>
      </c>
      <c r="I472" s="100"/>
      <c r="J472" s="100"/>
      <c r="K472" s="100"/>
      <c r="L472" s="100"/>
      <c r="M472" s="100"/>
      <c r="N472" s="100"/>
      <c r="O472" s="100"/>
      <c r="P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67">
        <f t="shared" si="7"/>
        <v>0</v>
      </c>
    </row>
    <row r="473" spans="1:43" x14ac:dyDescent="0.3">
      <c r="A473" s="67">
        <v>472</v>
      </c>
      <c r="I473" s="100"/>
      <c r="J473" s="100"/>
      <c r="K473" s="100"/>
      <c r="L473" s="100"/>
      <c r="M473" s="100"/>
      <c r="N473" s="100"/>
      <c r="O473" s="100"/>
      <c r="P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67">
        <f t="shared" si="7"/>
        <v>0</v>
      </c>
    </row>
    <row r="474" spans="1:43" x14ac:dyDescent="0.3">
      <c r="A474" s="67">
        <v>473</v>
      </c>
      <c r="I474" s="100"/>
      <c r="J474" s="100"/>
      <c r="K474" s="100"/>
      <c r="L474" s="100"/>
      <c r="M474" s="100"/>
      <c r="N474" s="100"/>
      <c r="O474" s="100"/>
      <c r="P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67">
        <f t="shared" si="7"/>
        <v>0</v>
      </c>
    </row>
    <row r="475" spans="1:43" x14ac:dyDescent="0.3">
      <c r="A475" s="67">
        <v>474</v>
      </c>
      <c r="I475" s="100"/>
      <c r="J475" s="100"/>
      <c r="K475" s="100"/>
      <c r="L475" s="100"/>
      <c r="M475" s="100"/>
      <c r="N475" s="100"/>
      <c r="O475" s="100"/>
      <c r="P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67">
        <f t="shared" si="7"/>
        <v>0</v>
      </c>
    </row>
    <row r="476" spans="1:43" x14ac:dyDescent="0.3">
      <c r="A476" s="67">
        <v>475</v>
      </c>
      <c r="I476" s="100"/>
      <c r="J476" s="100"/>
      <c r="K476" s="100"/>
      <c r="L476" s="100"/>
      <c r="M476" s="100"/>
      <c r="N476" s="100"/>
      <c r="O476" s="100"/>
      <c r="P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67">
        <f t="shared" si="7"/>
        <v>0</v>
      </c>
    </row>
    <row r="477" spans="1:43" x14ac:dyDescent="0.3">
      <c r="A477" s="67">
        <v>476</v>
      </c>
      <c r="I477" s="100"/>
      <c r="J477" s="100"/>
      <c r="K477" s="100"/>
      <c r="L477" s="100"/>
      <c r="M477" s="100"/>
      <c r="N477" s="100"/>
      <c r="O477" s="100"/>
      <c r="P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67">
        <f t="shared" si="7"/>
        <v>0</v>
      </c>
    </row>
    <row r="478" spans="1:43" x14ac:dyDescent="0.3">
      <c r="A478" s="67">
        <v>477</v>
      </c>
      <c r="I478" s="100"/>
      <c r="J478" s="100"/>
      <c r="K478" s="100"/>
      <c r="L478" s="100"/>
      <c r="M478" s="100"/>
      <c r="N478" s="100"/>
      <c r="O478" s="100"/>
      <c r="P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67">
        <f t="shared" si="7"/>
        <v>0</v>
      </c>
    </row>
    <row r="479" spans="1:43" x14ac:dyDescent="0.3">
      <c r="A479" s="67">
        <v>478</v>
      </c>
      <c r="I479" s="100"/>
      <c r="J479" s="100"/>
      <c r="K479" s="100"/>
      <c r="L479" s="100"/>
      <c r="M479" s="100"/>
      <c r="N479" s="100"/>
      <c r="O479" s="100"/>
      <c r="P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67">
        <f t="shared" si="7"/>
        <v>0</v>
      </c>
    </row>
    <row r="480" spans="1:43" x14ac:dyDescent="0.3">
      <c r="A480" s="67">
        <v>479</v>
      </c>
      <c r="I480" s="100"/>
      <c r="J480" s="100"/>
      <c r="K480" s="100"/>
      <c r="L480" s="100"/>
      <c r="M480" s="100"/>
      <c r="N480" s="100"/>
      <c r="O480" s="100"/>
      <c r="P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67">
        <f t="shared" si="7"/>
        <v>0</v>
      </c>
    </row>
    <row r="481" spans="1:43" x14ac:dyDescent="0.3">
      <c r="A481" s="67">
        <v>480</v>
      </c>
      <c r="I481" s="100"/>
      <c r="J481" s="100"/>
      <c r="K481" s="100"/>
      <c r="L481" s="100"/>
      <c r="M481" s="100"/>
      <c r="N481" s="100"/>
      <c r="O481" s="100"/>
      <c r="P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67">
        <f t="shared" si="7"/>
        <v>0</v>
      </c>
    </row>
    <row r="482" spans="1:43" x14ac:dyDescent="0.3">
      <c r="A482" s="67">
        <v>481</v>
      </c>
      <c r="I482" s="100"/>
      <c r="J482" s="100"/>
      <c r="K482" s="100"/>
      <c r="L482" s="100"/>
      <c r="M482" s="100"/>
      <c r="N482" s="100"/>
      <c r="O482" s="100"/>
      <c r="P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67">
        <f t="shared" si="7"/>
        <v>0</v>
      </c>
    </row>
    <row r="483" spans="1:43" x14ac:dyDescent="0.3">
      <c r="A483" s="67">
        <v>482</v>
      </c>
      <c r="I483" s="100"/>
      <c r="J483" s="100"/>
      <c r="K483" s="100"/>
      <c r="L483" s="100"/>
      <c r="M483" s="100"/>
      <c r="N483" s="100"/>
      <c r="O483" s="100"/>
      <c r="P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67">
        <f t="shared" si="7"/>
        <v>0</v>
      </c>
    </row>
    <row r="484" spans="1:43" x14ac:dyDescent="0.3">
      <c r="A484" s="67">
        <v>483</v>
      </c>
      <c r="I484" s="100"/>
      <c r="J484" s="100"/>
      <c r="K484" s="100"/>
      <c r="L484" s="100"/>
      <c r="M484" s="100"/>
      <c r="N484" s="100"/>
      <c r="O484" s="100"/>
      <c r="P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67">
        <f t="shared" si="7"/>
        <v>0</v>
      </c>
    </row>
    <row r="485" spans="1:43" x14ac:dyDescent="0.3">
      <c r="A485" s="67">
        <v>484</v>
      </c>
      <c r="I485" s="100"/>
      <c r="J485" s="100"/>
      <c r="K485" s="100"/>
      <c r="L485" s="100"/>
      <c r="M485" s="100"/>
      <c r="N485" s="100"/>
      <c r="O485" s="100"/>
      <c r="P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67">
        <f t="shared" si="7"/>
        <v>0</v>
      </c>
    </row>
    <row r="486" spans="1:43" x14ac:dyDescent="0.3">
      <c r="A486" s="67">
        <v>485</v>
      </c>
      <c r="I486" s="100"/>
      <c r="J486" s="100"/>
      <c r="K486" s="100"/>
      <c r="L486" s="100"/>
      <c r="M486" s="100"/>
      <c r="N486" s="100"/>
      <c r="O486" s="100"/>
      <c r="P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67">
        <f t="shared" si="7"/>
        <v>0</v>
      </c>
    </row>
    <row r="487" spans="1:43" x14ac:dyDescent="0.3">
      <c r="A487" s="67">
        <v>486</v>
      </c>
      <c r="I487" s="100"/>
      <c r="J487" s="100"/>
      <c r="K487" s="100"/>
      <c r="L487" s="100"/>
      <c r="M487" s="100"/>
      <c r="N487" s="100"/>
      <c r="O487" s="100"/>
      <c r="P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67">
        <f t="shared" si="7"/>
        <v>0</v>
      </c>
    </row>
    <row r="488" spans="1:43" x14ac:dyDescent="0.3">
      <c r="A488" s="67">
        <v>487</v>
      </c>
      <c r="I488" s="100"/>
      <c r="J488" s="100"/>
      <c r="K488" s="100"/>
      <c r="L488" s="100"/>
      <c r="M488" s="100"/>
      <c r="N488" s="100"/>
      <c r="O488" s="100"/>
      <c r="P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67">
        <f t="shared" si="7"/>
        <v>0</v>
      </c>
    </row>
    <row r="489" spans="1:43" x14ac:dyDescent="0.3">
      <c r="A489" s="67">
        <v>488</v>
      </c>
      <c r="I489" s="100"/>
      <c r="J489" s="100"/>
      <c r="K489" s="100"/>
      <c r="L489" s="100"/>
      <c r="M489" s="100"/>
      <c r="N489" s="100"/>
      <c r="O489" s="100"/>
      <c r="P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67">
        <f t="shared" ref="AQ489:AQ502" si="8">SUM(I489:AP489)</f>
        <v>0</v>
      </c>
    </row>
    <row r="490" spans="1:43" x14ac:dyDescent="0.3">
      <c r="A490" s="67">
        <v>489</v>
      </c>
      <c r="I490" s="100"/>
      <c r="J490" s="100"/>
      <c r="K490" s="100"/>
      <c r="L490" s="100"/>
      <c r="M490" s="100"/>
      <c r="N490" s="100"/>
      <c r="O490" s="100"/>
      <c r="P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67">
        <f t="shared" si="8"/>
        <v>0</v>
      </c>
    </row>
    <row r="491" spans="1:43" x14ac:dyDescent="0.3">
      <c r="A491" s="67">
        <v>490</v>
      </c>
      <c r="I491" s="100"/>
      <c r="J491" s="100"/>
      <c r="K491" s="100"/>
      <c r="L491" s="100"/>
      <c r="M491" s="100"/>
      <c r="N491" s="100"/>
      <c r="O491" s="100"/>
      <c r="P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67">
        <f t="shared" si="8"/>
        <v>0</v>
      </c>
    </row>
    <row r="492" spans="1:43" x14ac:dyDescent="0.3">
      <c r="A492" s="67">
        <v>491</v>
      </c>
      <c r="I492" s="100"/>
      <c r="J492" s="100"/>
      <c r="K492" s="100"/>
      <c r="L492" s="100"/>
      <c r="M492" s="100"/>
      <c r="N492" s="100"/>
      <c r="O492" s="100"/>
      <c r="P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67">
        <f t="shared" si="8"/>
        <v>0</v>
      </c>
    </row>
    <row r="493" spans="1:43" x14ac:dyDescent="0.3">
      <c r="A493" s="67">
        <v>492</v>
      </c>
      <c r="I493" s="100"/>
      <c r="J493" s="100"/>
      <c r="K493" s="100"/>
      <c r="L493" s="100"/>
      <c r="M493" s="100"/>
      <c r="N493" s="100"/>
      <c r="O493" s="100"/>
      <c r="P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67">
        <f t="shared" si="8"/>
        <v>0</v>
      </c>
    </row>
    <row r="494" spans="1:43" x14ac:dyDescent="0.3">
      <c r="A494" s="67">
        <v>493</v>
      </c>
      <c r="I494" s="100"/>
      <c r="J494" s="100"/>
      <c r="K494" s="100"/>
      <c r="L494" s="100"/>
      <c r="M494" s="100"/>
      <c r="N494" s="100"/>
      <c r="O494" s="100"/>
      <c r="P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67">
        <f t="shared" si="8"/>
        <v>0</v>
      </c>
    </row>
    <row r="495" spans="1:43" x14ac:dyDescent="0.3">
      <c r="A495" s="67">
        <v>494</v>
      </c>
      <c r="I495" s="100"/>
      <c r="J495" s="100"/>
      <c r="K495" s="100"/>
      <c r="L495" s="100"/>
      <c r="M495" s="100"/>
      <c r="N495" s="100"/>
      <c r="O495" s="100"/>
      <c r="P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67">
        <f t="shared" si="8"/>
        <v>0</v>
      </c>
    </row>
    <row r="496" spans="1:43" x14ac:dyDescent="0.3">
      <c r="A496" s="67">
        <v>495</v>
      </c>
      <c r="I496" s="100"/>
      <c r="J496" s="100"/>
      <c r="K496" s="100"/>
      <c r="L496" s="100"/>
      <c r="M496" s="100"/>
      <c r="N496" s="100"/>
      <c r="O496" s="100"/>
      <c r="P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67">
        <f t="shared" si="8"/>
        <v>0</v>
      </c>
    </row>
    <row r="497" spans="1:43" x14ac:dyDescent="0.3">
      <c r="A497" s="67">
        <v>496</v>
      </c>
      <c r="I497" s="100"/>
      <c r="J497" s="100"/>
      <c r="K497" s="100"/>
      <c r="L497" s="100"/>
      <c r="M497" s="100"/>
      <c r="N497" s="100"/>
      <c r="O497" s="100"/>
      <c r="P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67">
        <f t="shared" si="8"/>
        <v>0</v>
      </c>
    </row>
    <row r="498" spans="1:43" x14ac:dyDescent="0.3">
      <c r="A498" s="67">
        <v>497</v>
      </c>
      <c r="I498" s="100"/>
      <c r="J498" s="100"/>
      <c r="K498" s="100"/>
      <c r="L498" s="100"/>
      <c r="M498" s="100"/>
      <c r="N498" s="100"/>
      <c r="O498" s="100"/>
      <c r="P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67">
        <f t="shared" si="8"/>
        <v>0</v>
      </c>
    </row>
    <row r="499" spans="1:43" x14ac:dyDescent="0.3">
      <c r="A499" s="67">
        <v>498</v>
      </c>
      <c r="I499" s="100"/>
      <c r="J499" s="100"/>
      <c r="K499" s="100"/>
      <c r="L499" s="100"/>
      <c r="M499" s="100"/>
      <c r="N499" s="100"/>
      <c r="O499" s="100"/>
      <c r="P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67">
        <f t="shared" si="8"/>
        <v>0</v>
      </c>
    </row>
    <row r="500" spans="1:43" x14ac:dyDescent="0.3">
      <c r="A500" s="67">
        <v>499</v>
      </c>
      <c r="I500" s="100"/>
      <c r="J500" s="100"/>
      <c r="K500" s="100"/>
      <c r="L500" s="100"/>
      <c r="M500" s="100"/>
      <c r="N500" s="100"/>
      <c r="O500" s="100"/>
      <c r="P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67">
        <f t="shared" si="8"/>
        <v>0</v>
      </c>
    </row>
    <row r="501" spans="1:43" x14ac:dyDescent="0.3">
      <c r="A501" s="67">
        <v>500</v>
      </c>
      <c r="I501" s="100"/>
      <c r="J501" s="100"/>
      <c r="K501" s="100"/>
      <c r="L501" s="100"/>
      <c r="M501" s="100"/>
      <c r="N501" s="100"/>
      <c r="O501" s="100"/>
      <c r="P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67">
        <f t="shared" si="8"/>
        <v>0</v>
      </c>
    </row>
    <row r="502" spans="1:43" x14ac:dyDescent="0.3">
      <c r="A502" s="67">
        <v>501</v>
      </c>
      <c r="AQ502" s="67">
        <f t="shared" si="8"/>
        <v>0</v>
      </c>
    </row>
    <row r="504" spans="1:43" x14ac:dyDescent="0.3">
      <c r="A504" s="67">
        <v>1</v>
      </c>
      <c r="B504" s="67">
        <v>2</v>
      </c>
      <c r="C504" s="67">
        <v>3</v>
      </c>
      <c r="D504" s="67">
        <v>4</v>
      </c>
      <c r="E504" s="67">
        <v>5</v>
      </c>
      <c r="F504" s="67">
        <v>6</v>
      </c>
      <c r="G504" s="67">
        <v>7</v>
      </c>
      <c r="H504" s="67">
        <v>8</v>
      </c>
      <c r="I504" s="67">
        <v>9</v>
      </c>
      <c r="J504" s="67">
        <v>10</v>
      </c>
      <c r="K504" s="67">
        <v>11</v>
      </c>
      <c r="L504" s="67">
        <v>12</v>
      </c>
      <c r="M504" s="67">
        <v>13</v>
      </c>
      <c r="N504" s="67">
        <v>14</v>
      </c>
      <c r="O504" s="67">
        <v>15</v>
      </c>
      <c r="P504" s="67">
        <v>16</v>
      </c>
      <c r="Q504" s="67">
        <v>17</v>
      </c>
      <c r="R504" s="67">
        <v>18</v>
      </c>
      <c r="S504" s="67">
        <v>19</v>
      </c>
      <c r="T504" s="67">
        <v>20</v>
      </c>
      <c r="U504" s="67">
        <v>21</v>
      </c>
      <c r="V504" s="67">
        <v>22</v>
      </c>
      <c r="W504" s="67">
        <v>23</v>
      </c>
      <c r="X504" s="67">
        <v>24</v>
      </c>
      <c r="Y504" s="67">
        <v>25</v>
      </c>
      <c r="Z504" s="67">
        <v>26</v>
      </c>
      <c r="AA504" s="67">
        <v>27</v>
      </c>
      <c r="AB504" s="67">
        <v>28</v>
      </c>
      <c r="AC504" s="67">
        <v>29</v>
      </c>
      <c r="AD504" s="67">
        <v>30</v>
      </c>
      <c r="AE504" s="67">
        <v>31</v>
      </c>
      <c r="AF504" s="67">
        <v>32</v>
      </c>
      <c r="AG504" s="67">
        <v>33</v>
      </c>
      <c r="AH504" s="67">
        <v>34</v>
      </c>
      <c r="AI504" s="67">
        <v>35</v>
      </c>
      <c r="AJ504" s="67">
        <v>36</v>
      </c>
      <c r="AK504" s="67">
        <v>37</v>
      </c>
      <c r="AL504" s="67">
        <v>38</v>
      </c>
      <c r="AM504" s="67">
        <v>39</v>
      </c>
      <c r="AN504" s="67">
        <v>40</v>
      </c>
      <c r="AO504" s="67">
        <v>41</v>
      </c>
      <c r="AP504" s="67">
        <v>42</v>
      </c>
      <c r="AQ504" s="67">
        <v>43</v>
      </c>
    </row>
    <row r="505" spans="1:43" x14ac:dyDescent="0.3">
      <c r="I505" s="67">
        <v>1</v>
      </c>
      <c r="J505" s="67">
        <v>1</v>
      </c>
      <c r="K505" s="67">
        <v>1</v>
      </c>
      <c r="L505" s="67">
        <v>1</v>
      </c>
      <c r="M505" s="67">
        <v>3</v>
      </c>
      <c r="N505" s="67">
        <v>4</v>
      </c>
      <c r="O505" s="67">
        <v>2</v>
      </c>
      <c r="P505" s="67">
        <v>2</v>
      </c>
      <c r="Q505" s="67">
        <v>6</v>
      </c>
      <c r="R505" s="67">
        <v>2</v>
      </c>
      <c r="S505" s="67">
        <v>2</v>
      </c>
      <c r="T505" s="67">
        <v>4</v>
      </c>
      <c r="U505" s="67">
        <v>1</v>
      </c>
      <c r="V505" s="67">
        <v>4</v>
      </c>
      <c r="W505" s="67">
        <v>3</v>
      </c>
      <c r="X505" s="67">
        <v>4</v>
      </c>
      <c r="Y505" s="67">
        <v>1</v>
      </c>
      <c r="Z505" s="67">
        <v>3</v>
      </c>
      <c r="AA505" s="67">
        <v>2</v>
      </c>
      <c r="AB505" s="67">
        <v>2</v>
      </c>
      <c r="AC505" s="67">
        <v>1</v>
      </c>
      <c r="AD505" s="67">
        <v>2</v>
      </c>
      <c r="AE505" s="67">
        <v>2</v>
      </c>
      <c r="AF505" s="67">
        <v>2</v>
      </c>
      <c r="AG505" s="67">
        <v>3</v>
      </c>
      <c r="AH505" s="67">
        <v>5</v>
      </c>
      <c r="AI505" s="67">
        <v>1</v>
      </c>
      <c r="AJ505" s="67">
        <v>1</v>
      </c>
      <c r="AK505" s="67">
        <v>2</v>
      </c>
      <c r="AL505" s="67">
        <v>1</v>
      </c>
      <c r="AM505" s="67">
        <v>4</v>
      </c>
      <c r="AN505" s="67">
        <v>3</v>
      </c>
      <c r="AO505" s="67">
        <v>1</v>
      </c>
      <c r="AP505" s="67">
        <v>3</v>
      </c>
    </row>
  </sheetData>
  <conditionalFormatting sqref="I2:I501">
    <cfRule type="cellIs" dxfId="123" priority="43" operator="equal">
      <formula>0</formula>
    </cfRule>
    <cfRule type="cellIs" dxfId="122" priority="44" operator="equal">
      <formula>1</formula>
    </cfRule>
  </conditionalFormatting>
  <conditionalFormatting sqref="J2:L501">
    <cfRule type="cellIs" dxfId="121" priority="41" operator="equal">
      <formula>0</formula>
    </cfRule>
    <cfRule type="cellIs" dxfId="120" priority="42" operator="equal">
      <formula>1</formula>
    </cfRule>
  </conditionalFormatting>
  <conditionalFormatting sqref="AC2:AC501 Y2:Y501 U2:U501">
    <cfRule type="cellIs" dxfId="119" priority="39" operator="equal">
      <formula>0</formula>
    </cfRule>
    <cfRule type="cellIs" dxfId="118" priority="40" operator="equal">
      <formula>1</formula>
    </cfRule>
  </conditionalFormatting>
  <conditionalFormatting sqref="AO2:AO501 AL2:AL501 AI2:AJ501">
    <cfRule type="cellIs" dxfId="117" priority="37" operator="equal">
      <formula>0</formula>
    </cfRule>
    <cfRule type="cellIs" dxfId="116" priority="38" operator="equal">
      <formula>1</formula>
    </cfRule>
  </conditionalFormatting>
  <conditionalFormatting sqref="P2:P501">
    <cfRule type="cellIs" dxfId="115" priority="31" operator="equal">
      <formula>2</formula>
    </cfRule>
    <cfRule type="cellIs" dxfId="114" priority="32" operator="equal">
      <formula>1</formula>
    </cfRule>
    <cfRule type="cellIs" dxfId="113" priority="33" operator="equal">
      <formula>0</formula>
    </cfRule>
  </conditionalFormatting>
  <conditionalFormatting sqref="AA2:AB501 R2:S501 O2:O501">
    <cfRule type="cellIs" dxfId="112" priority="28" operator="equal">
      <formula>2</formula>
    </cfRule>
    <cfRule type="cellIs" dxfId="111" priority="29" operator="equal">
      <formula>1</formula>
    </cfRule>
    <cfRule type="cellIs" dxfId="110" priority="30" operator="equal">
      <formula>0</formula>
    </cfRule>
  </conditionalFormatting>
  <conditionalFormatting sqref="AK2:AK501 AD2:AF501">
    <cfRule type="cellIs" dxfId="109" priority="25" operator="equal">
      <formula>2</formula>
    </cfRule>
    <cfRule type="cellIs" dxfId="108" priority="26" operator="equal">
      <formula>1</formula>
    </cfRule>
    <cfRule type="cellIs" dxfId="107" priority="27" operator="equal">
      <formula>0</formula>
    </cfRule>
  </conditionalFormatting>
  <conditionalFormatting sqref="AP2:AP501">
    <cfRule type="cellIs" dxfId="106" priority="22" operator="equal">
      <formula>3</formula>
    </cfRule>
    <cfRule type="cellIs" dxfId="105" priority="23" operator="between">
      <formula>1</formula>
      <formula>2</formula>
    </cfRule>
    <cfRule type="cellIs" dxfId="104" priority="24" operator="equal">
      <formula>0</formula>
    </cfRule>
  </conditionalFormatting>
  <conditionalFormatting sqref="W2:W501 Z2:Z501 AG2:AG501 AN2:AN501">
    <cfRule type="cellIs" dxfId="103" priority="19" operator="equal">
      <formula>3</formula>
    </cfRule>
    <cfRule type="cellIs" dxfId="102" priority="20" operator="between">
      <formula>1</formula>
      <formula>2</formula>
    </cfRule>
    <cfRule type="cellIs" dxfId="101" priority="21" operator="equal">
      <formula>0</formula>
    </cfRule>
  </conditionalFormatting>
  <conditionalFormatting sqref="M2:M501">
    <cfRule type="cellIs" dxfId="100" priority="16" operator="equal">
      <formula>3</formula>
    </cfRule>
    <cfRule type="cellIs" dxfId="99" priority="17" operator="between">
      <formula>1</formula>
      <formula>2</formula>
    </cfRule>
    <cfRule type="cellIs" dxfId="98" priority="18" operator="equal">
      <formula>0</formula>
    </cfRule>
  </conditionalFormatting>
  <conditionalFormatting sqref="AM2:AM501">
    <cfRule type="cellIs" dxfId="97" priority="13" operator="between">
      <formula>1</formula>
      <formula>3</formula>
    </cfRule>
    <cfRule type="cellIs" dxfId="96" priority="14" operator="equal">
      <formula>0</formula>
    </cfRule>
    <cfRule type="cellIs" dxfId="95" priority="15" operator="equal">
      <formula>4</formula>
    </cfRule>
  </conditionalFormatting>
  <conditionalFormatting sqref="X2:X501">
    <cfRule type="cellIs" dxfId="94" priority="10" operator="between">
      <formula>1</formula>
      <formula>3</formula>
    </cfRule>
    <cfRule type="cellIs" dxfId="93" priority="11" operator="equal">
      <formula>0</formula>
    </cfRule>
    <cfRule type="cellIs" dxfId="92" priority="12" operator="equal">
      <formula>4</formula>
    </cfRule>
  </conditionalFormatting>
  <conditionalFormatting sqref="V2:V501 T2:T501 N2:N501">
    <cfRule type="cellIs" dxfId="91" priority="7" operator="between">
      <formula>1</formula>
      <formula>3</formula>
    </cfRule>
    <cfRule type="cellIs" dxfId="90" priority="8" operator="equal">
      <formula>0</formula>
    </cfRule>
    <cfRule type="cellIs" dxfId="89" priority="9" operator="equal">
      <formula>4</formula>
    </cfRule>
  </conditionalFormatting>
  <conditionalFormatting sqref="AH2:AH501">
    <cfRule type="cellIs" dxfId="88" priority="4" operator="between">
      <formula>1</formula>
      <formula>4</formula>
    </cfRule>
    <cfRule type="cellIs" dxfId="87" priority="5" operator="equal">
      <formula>5</formula>
    </cfRule>
    <cfRule type="cellIs" dxfId="86" priority="6" operator="equal">
      <formula>0</formula>
    </cfRule>
  </conditionalFormatting>
  <conditionalFormatting sqref="Q2:Q501">
    <cfRule type="cellIs" dxfId="85" priority="1" operator="equal">
      <formula>6</formula>
    </cfRule>
    <cfRule type="cellIs" dxfId="84" priority="2" operator="between">
      <formula>1</formula>
      <formula>5</formula>
    </cfRule>
    <cfRule type="cellIs" dxfId="83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28495-5F95-45B7-B757-4B52B8243DDA}">
  <dimension ref="A1:AX506"/>
  <sheetViews>
    <sheetView zoomScale="85" zoomScaleNormal="85" workbookViewId="0">
      <pane xSplit="8" ySplit="1" topLeftCell="I2" activePane="bottomRight" state="frozen"/>
      <selection pane="topRight" activeCell="H1" sqref="H1"/>
      <selection pane="bottomLeft" activeCell="A2" sqref="A2"/>
      <selection pane="bottomRight" activeCell="B2" sqref="B2:AW55"/>
    </sheetView>
  </sheetViews>
  <sheetFormatPr defaultRowHeight="14.4" x14ac:dyDescent="0.3"/>
  <cols>
    <col min="1" max="1" width="23" style="67" customWidth="1"/>
    <col min="2" max="2" width="16.33203125" style="67" bestFit="1" customWidth="1"/>
    <col min="3" max="3" width="14.6640625" style="67" bestFit="1" customWidth="1"/>
    <col min="4" max="4" width="11.33203125" style="67" bestFit="1" customWidth="1"/>
    <col min="5" max="5" width="10.6640625" style="67" bestFit="1" customWidth="1"/>
    <col min="6" max="6" width="15.33203125" style="67" bestFit="1" customWidth="1"/>
    <col min="7" max="7" width="21.109375" style="67" bestFit="1" customWidth="1"/>
    <col min="8" max="8" width="21.6640625" style="67" bestFit="1" customWidth="1"/>
    <col min="9" max="9" width="2" style="67" bestFit="1" customWidth="1"/>
    <col min="10" max="26" width="3" style="67" bestFit="1" customWidth="1"/>
    <col min="27" max="27" width="4" style="67" bestFit="1" customWidth="1"/>
    <col min="28" max="28" width="3.88671875" style="67" bestFit="1" customWidth="1"/>
    <col min="29" max="35" width="3" style="67" bestFit="1" customWidth="1"/>
    <col min="36" max="37" width="4" style="67" bestFit="1" customWidth="1"/>
    <col min="38" max="38" width="3.88671875" style="67" bestFit="1" customWidth="1"/>
    <col min="39" max="39" width="4" style="67" bestFit="1" customWidth="1"/>
    <col min="40" max="41" width="3" style="67" bestFit="1" customWidth="1"/>
    <col min="42" max="42" width="4" style="67" bestFit="1" customWidth="1"/>
    <col min="43" max="49" width="3" style="67" bestFit="1" customWidth="1"/>
    <col min="50" max="50" width="5.21875" style="67" bestFit="1" customWidth="1"/>
    <col min="51" max="16384" width="8.88671875" style="67"/>
  </cols>
  <sheetData>
    <row r="1" spans="1:50" ht="28.8" x14ac:dyDescent="0.3">
      <c r="A1" s="66" t="s">
        <v>135</v>
      </c>
      <c r="B1" s="67" t="s">
        <v>121</v>
      </c>
      <c r="C1" s="67" t="s">
        <v>122</v>
      </c>
      <c r="D1" s="67" t="s">
        <v>123</v>
      </c>
      <c r="E1" s="67" t="s">
        <v>124</v>
      </c>
      <c r="F1" s="67" t="s">
        <v>125</v>
      </c>
      <c r="G1" s="67" t="s">
        <v>126</v>
      </c>
      <c r="H1" s="67" t="s">
        <v>127</v>
      </c>
      <c r="I1" s="67">
        <v>1</v>
      </c>
      <c r="J1" s="67">
        <v>2</v>
      </c>
      <c r="K1" s="67">
        <v>3</v>
      </c>
      <c r="L1" s="67">
        <v>4</v>
      </c>
      <c r="M1" s="67" t="s">
        <v>138</v>
      </c>
      <c r="N1" s="67" t="s">
        <v>139</v>
      </c>
      <c r="O1" s="67" t="s">
        <v>109</v>
      </c>
      <c r="P1" s="67" t="s">
        <v>110</v>
      </c>
      <c r="Q1" s="67" t="s">
        <v>140</v>
      </c>
      <c r="R1" s="67">
        <v>7</v>
      </c>
      <c r="S1" s="67" t="s">
        <v>141</v>
      </c>
      <c r="T1" s="67" t="s">
        <v>142</v>
      </c>
      <c r="U1" s="67" t="s">
        <v>143</v>
      </c>
      <c r="V1" s="67" t="s">
        <v>144</v>
      </c>
      <c r="W1" s="67">
        <v>9</v>
      </c>
      <c r="X1" s="67">
        <v>10</v>
      </c>
      <c r="Y1" s="67">
        <v>11</v>
      </c>
      <c r="Z1" s="67" t="s">
        <v>111</v>
      </c>
      <c r="AA1" s="67" t="s">
        <v>112</v>
      </c>
      <c r="AB1" s="86" t="s">
        <v>145</v>
      </c>
      <c r="AC1" s="67">
        <v>13</v>
      </c>
      <c r="AD1" s="67">
        <v>14</v>
      </c>
      <c r="AE1" s="67">
        <v>15</v>
      </c>
      <c r="AF1" s="67">
        <v>16</v>
      </c>
      <c r="AG1" s="67">
        <v>17</v>
      </c>
      <c r="AH1" s="67">
        <v>18</v>
      </c>
      <c r="AI1" s="67">
        <v>19</v>
      </c>
      <c r="AJ1" s="67" t="s">
        <v>146</v>
      </c>
      <c r="AK1" s="67" t="s">
        <v>147</v>
      </c>
      <c r="AL1" s="86" t="s">
        <v>148</v>
      </c>
      <c r="AM1" s="67" t="s">
        <v>149</v>
      </c>
      <c r="AN1" s="67">
        <v>22</v>
      </c>
      <c r="AO1" s="67" t="s">
        <v>150</v>
      </c>
      <c r="AP1" s="67" t="s">
        <v>151</v>
      </c>
      <c r="AQ1" s="67">
        <v>24</v>
      </c>
      <c r="AR1" s="67">
        <v>25</v>
      </c>
      <c r="AS1" s="67" t="s">
        <v>152</v>
      </c>
      <c r="AT1" s="67" t="s">
        <v>153</v>
      </c>
      <c r="AU1" s="67">
        <v>27</v>
      </c>
      <c r="AV1" s="67">
        <v>28</v>
      </c>
      <c r="AW1" s="67">
        <v>29</v>
      </c>
      <c r="AX1" s="67" t="s">
        <v>136</v>
      </c>
    </row>
    <row r="2" spans="1:50" x14ac:dyDescent="0.3">
      <c r="A2" s="67">
        <v>1</v>
      </c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C2" s="100"/>
      <c r="AD2" s="100"/>
      <c r="AE2" s="100"/>
      <c r="AF2" s="100"/>
      <c r="AG2" s="100"/>
      <c r="AI2" s="100"/>
      <c r="AJ2" s="100"/>
      <c r="AK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67">
        <f t="shared" ref="AX2:AX60" si="0">SUM(I2:AW2)</f>
        <v>0</v>
      </c>
    </row>
    <row r="3" spans="1:50" x14ac:dyDescent="0.3">
      <c r="A3" s="67">
        <v>2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C3" s="100"/>
      <c r="AD3" s="100"/>
      <c r="AE3" s="100"/>
      <c r="AF3" s="100"/>
      <c r="AG3" s="100"/>
      <c r="AI3" s="100"/>
      <c r="AJ3" s="100"/>
      <c r="AK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67">
        <f t="shared" si="0"/>
        <v>0</v>
      </c>
    </row>
    <row r="4" spans="1:50" x14ac:dyDescent="0.3">
      <c r="A4" s="67">
        <v>3</v>
      </c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C4" s="100"/>
      <c r="AD4" s="100"/>
      <c r="AE4" s="100"/>
      <c r="AF4" s="100"/>
      <c r="AG4" s="100"/>
      <c r="AI4" s="100"/>
      <c r="AJ4" s="100"/>
      <c r="AK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67">
        <f t="shared" si="0"/>
        <v>0</v>
      </c>
    </row>
    <row r="5" spans="1:50" x14ac:dyDescent="0.3">
      <c r="A5" s="67">
        <v>4</v>
      </c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C5" s="100"/>
      <c r="AD5" s="100"/>
      <c r="AE5" s="100"/>
      <c r="AF5" s="100"/>
      <c r="AG5" s="100"/>
      <c r="AI5" s="100"/>
      <c r="AJ5" s="100"/>
      <c r="AK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67">
        <f t="shared" si="0"/>
        <v>0</v>
      </c>
    </row>
    <row r="6" spans="1:50" x14ac:dyDescent="0.3">
      <c r="A6" s="67">
        <v>5</v>
      </c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C6" s="100"/>
      <c r="AD6" s="100"/>
      <c r="AE6" s="100"/>
      <c r="AF6" s="100"/>
      <c r="AG6" s="100"/>
      <c r="AI6" s="100"/>
      <c r="AJ6" s="100"/>
      <c r="AK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67">
        <f t="shared" si="0"/>
        <v>0</v>
      </c>
    </row>
    <row r="7" spans="1:50" x14ac:dyDescent="0.3">
      <c r="A7" s="67">
        <v>6</v>
      </c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C7" s="100"/>
      <c r="AD7" s="100"/>
      <c r="AE7" s="100"/>
      <c r="AF7" s="100"/>
      <c r="AG7" s="100"/>
      <c r="AI7" s="100"/>
      <c r="AJ7" s="100"/>
      <c r="AK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67">
        <f t="shared" si="0"/>
        <v>0</v>
      </c>
    </row>
    <row r="8" spans="1:50" x14ac:dyDescent="0.3">
      <c r="A8" s="67">
        <v>7</v>
      </c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C8" s="100"/>
      <c r="AD8" s="100"/>
      <c r="AE8" s="100"/>
      <c r="AF8" s="100"/>
      <c r="AG8" s="100"/>
      <c r="AI8" s="100"/>
      <c r="AJ8" s="100"/>
      <c r="AK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67">
        <f t="shared" si="0"/>
        <v>0</v>
      </c>
    </row>
    <row r="9" spans="1:50" x14ac:dyDescent="0.3">
      <c r="A9" s="67">
        <v>8</v>
      </c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C9" s="100"/>
      <c r="AD9" s="100"/>
      <c r="AE9" s="100"/>
      <c r="AF9" s="100"/>
      <c r="AG9" s="100"/>
      <c r="AI9" s="100"/>
      <c r="AJ9" s="100"/>
      <c r="AK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67">
        <f t="shared" si="0"/>
        <v>0</v>
      </c>
    </row>
    <row r="10" spans="1:50" x14ac:dyDescent="0.3">
      <c r="A10" s="67">
        <v>9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C10" s="100"/>
      <c r="AD10" s="100"/>
      <c r="AE10" s="100"/>
      <c r="AF10" s="100"/>
      <c r="AG10" s="100"/>
      <c r="AI10" s="100"/>
      <c r="AJ10" s="100"/>
      <c r="AK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67">
        <f t="shared" si="0"/>
        <v>0</v>
      </c>
    </row>
    <row r="11" spans="1:50" x14ac:dyDescent="0.3">
      <c r="A11" s="67">
        <v>10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C11" s="100"/>
      <c r="AD11" s="100"/>
      <c r="AE11" s="100"/>
      <c r="AF11" s="100"/>
      <c r="AG11" s="100"/>
      <c r="AI11" s="100"/>
      <c r="AJ11" s="100"/>
      <c r="AK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67">
        <f t="shared" si="0"/>
        <v>0</v>
      </c>
    </row>
    <row r="12" spans="1:50" x14ac:dyDescent="0.3">
      <c r="A12" s="67">
        <v>11</v>
      </c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C12" s="100"/>
      <c r="AD12" s="100"/>
      <c r="AE12" s="100"/>
      <c r="AF12" s="100"/>
      <c r="AG12" s="100"/>
      <c r="AI12" s="100"/>
      <c r="AJ12" s="100"/>
      <c r="AK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67">
        <f t="shared" si="0"/>
        <v>0</v>
      </c>
    </row>
    <row r="13" spans="1:50" x14ac:dyDescent="0.3">
      <c r="A13" s="67">
        <v>12</v>
      </c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C13" s="100"/>
      <c r="AD13" s="100"/>
      <c r="AE13" s="100"/>
      <c r="AF13" s="100"/>
      <c r="AG13" s="100"/>
      <c r="AI13" s="100"/>
      <c r="AJ13" s="100"/>
      <c r="AK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67">
        <f t="shared" si="0"/>
        <v>0</v>
      </c>
    </row>
    <row r="14" spans="1:50" x14ac:dyDescent="0.3">
      <c r="A14" s="67">
        <v>13</v>
      </c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C14" s="100"/>
      <c r="AD14" s="100"/>
      <c r="AE14" s="100"/>
      <c r="AF14" s="100"/>
      <c r="AG14" s="100"/>
      <c r="AI14" s="100"/>
      <c r="AJ14" s="100"/>
      <c r="AK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67">
        <f t="shared" si="0"/>
        <v>0</v>
      </c>
    </row>
    <row r="15" spans="1:50" x14ac:dyDescent="0.3">
      <c r="A15" s="67">
        <v>14</v>
      </c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C15" s="100"/>
      <c r="AD15" s="100"/>
      <c r="AE15" s="100"/>
      <c r="AF15" s="100"/>
      <c r="AG15" s="100"/>
      <c r="AI15" s="100"/>
      <c r="AJ15" s="100"/>
      <c r="AK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67">
        <f t="shared" si="0"/>
        <v>0</v>
      </c>
    </row>
    <row r="16" spans="1:50" x14ac:dyDescent="0.3">
      <c r="A16" s="67">
        <v>15</v>
      </c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C16" s="100"/>
      <c r="AD16" s="100"/>
      <c r="AE16" s="100"/>
      <c r="AF16" s="100"/>
      <c r="AG16" s="100"/>
      <c r="AI16" s="100"/>
      <c r="AJ16" s="100"/>
      <c r="AK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67">
        <f t="shared" si="0"/>
        <v>0</v>
      </c>
    </row>
    <row r="17" spans="1:50" x14ac:dyDescent="0.3">
      <c r="A17" s="67">
        <v>16</v>
      </c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C17" s="100"/>
      <c r="AD17" s="100"/>
      <c r="AE17" s="100"/>
      <c r="AF17" s="100"/>
      <c r="AG17" s="100"/>
      <c r="AI17" s="100"/>
      <c r="AJ17" s="100"/>
      <c r="AK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67">
        <f t="shared" si="0"/>
        <v>0</v>
      </c>
    </row>
    <row r="18" spans="1:50" x14ac:dyDescent="0.3">
      <c r="A18" s="67">
        <v>17</v>
      </c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100"/>
      <c r="AD18" s="100"/>
      <c r="AE18" s="100"/>
      <c r="AF18" s="100"/>
      <c r="AG18" s="100"/>
      <c r="AI18" s="100"/>
      <c r="AJ18" s="100"/>
      <c r="AK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67">
        <f t="shared" si="0"/>
        <v>0</v>
      </c>
    </row>
    <row r="19" spans="1:50" x14ac:dyDescent="0.3">
      <c r="A19" s="67">
        <v>18</v>
      </c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C19" s="100"/>
      <c r="AD19" s="100"/>
      <c r="AE19" s="100"/>
      <c r="AF19" s="100"/>
      <c r="AG19" s="100"/>
      <c r="AI19" s="100"/>
      <c r="AJ19" s="100"/>
      <c r="AK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67">
        <f t="shared" si="0"/>
        <v>0</v>
      </c>
    </row>
    <row r="20" spans="1:50" x14ac:dyDescent="0.3">
      <c r="A20" s="67">
        <v>19</v>
      </c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C20" s="100"/>
      <c r="AD20" s="100"/>
      <c r="AE20" s="100"/>
      <c r="AF20" s="100"/>
      <c r="AG20" s="100"/>
      <c r="AI20" s="100"/>
      <c r="AJ20" s="100"/>
      <c r="AK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67">
        <f t="shared" si="0"/>
        <v>0</v>
      </c>
    </row>
    <row r="21" spans="1:50" x14ac:dyDescent="0.3">
      <c r="A21" s="67">
        <v>20</v>
      </c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C21" s="100"/>
      <c r="AD21" s="100"/>
      <c r="AE21" s="100"/>
      <c r="AF21" s="100"/>
      <c r="AG21" s="100"/>
      <c r="AI21" s="100"/>
      <c r="AJ21" s="100"/>
      <c r="AK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67">
        <f t="shared" si="0"/>
        <v>0</v>
      </c>
    </row>
    <row r="22" spans="1:50" x14ac:dyDescent="0.3">
      <c r="A22" s="67">
        <v>21</v>
      </c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C22" s="100"/>
      <c r="AD22" s="100"/>
      <c r="AE22" s="100"/>
      <c r="AF22" s="100"/>
      <c r="AG22" s="100"/>
      <c r="AI22" s="100"/>
      <c r="AJ22" s="100"/>
      <c r="AK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67">
        <f t="shared" si="0"/>
        <v>0</v>
      </c>
    </row>
    <row r="23" spans="1:50" x14ac:dyDescent="0.3">
      <c r="A23" s="67">
        <v>22</v>
      </c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C23" s="100"/>
      <c r="AD23" s="100"/>
      <c r="AE23" s="100"/>
      <c r="AF23" s="100"/>
      <c r="AG23" s="100"/>
      <c r="AI23" s="100"/>
      <c r="AJ23" s="100"/>
      <c r="AK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67">
        <f t="shared" si="0"/>
        <v>0</v>
      </c>
    </row>
    <row r="24" spans="1:50" x14ac:dyDescent="0.3">
      <c r="A24" s="67">
        <v>23</v>
      </c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C24" s="100"/>
      <c r="AD24" s="100"/>
      <c r="AE24" s="100"/>
      <c r="AF24" s="100"/>
      <c r="AG24" s="100"/>
      <c r="AI24" s="100"/>
      <c r="AJ24" s="100"/>
      <c r="AK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67">
        <f t="shared" si="0"/>
        <v>0</v>
      </c>
    </row>
    <row r="25" spans="1:50" x14ac:dyDescent="0.3">
      <c r="A25" s="67">
        <v>24</v>
      </c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C25" s="100"/>
      <c r="AD25" s="100"/>
      <c r="AE25" s="100"/>
      <c r="AF25" s="100"/>
      <c r="AG25" s="100"/>
      <c r="AI25" s="100"/>
      <c r="AJ25" s="100"/>
      <c r="AK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67">
        <f t="shared" si="0"/>
        <v>0</v>
      </c>
    </row>
    <row r="26" spans="1:50" x14ac:dyDescent="0.3">
      <c r="A26" s="67">
        <v>25</v>
      </c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C26" s="100"/>
      <c r="AD26" s="100"/>
      <c r="AE26" s="100"/>
      <c r="AF26" s="100"/>
      <c r="AG26" s="100"/>
      <c r="AI26" s="100"/>
      <c r="AJ26" s="100"/>
      <c r="AK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67">
        <f t="shared" si="0"/>
        <v>0</v>
      </c>
    </row>
    <row r="27" spans="1:50" x14ac:dyDescent="0.3">
      <c r="A27" s="67">
        <v>26</v>
      </c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C27" s="100"/>
      <c r="AD27" s="100"/>
      <c r="AE27" s="100"/>
      <c r="AF27" s="100"/>
      <c r="AG27" s="100"/>
      <c r="AI27" s="100"/>
      <c r="AJ27" s="100"/>
      <c r="AK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67">
        <f t="shared" si="0"/>
        <v>0</v>
      </c>
    </row>
    <row r="28" spans="1:50" x14ac:dyDescent="0.3">
      <c r="A28" s="67">
        <v>27</v>
      </c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C28" s="100"/>
      <c r="AD28" s="100"/>
      <c r="AE28" s="100"/>
      <c r="AF28" s="100"/>
      <c r="AG28" s="100"/>
      <c r="AI28" s="100"/>
      <c r="AJ28" s="100"/>
      <c r="AK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67">
        <f t="shared" si="0"/>
        <v>0</v>
      </c>
    </row>
    <row r="29" spans="1:50" x14ac:dyDescent="0.3">
      <c r="A29" s="67">
        <v>28</v>
      </c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C29" s="100"/>
      <c r="AD29" s="100"/>
      <c r="AE29" s="100"/>
      <c r="AF29" s="100"/>
      <c r="AG29" s="100"/>
      <c r="AI29" s="100"/>
      <c r="AJ29" s="100"/>
      <c r="AK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67">
        <f t="shared" si="0"/>
        <v>0</v>
      </c>
    </row>
    <row r="30" spans="1:50" x14ac:dyDescent="0.3">
      <c r="A30" s="67">
        <v>29</v>
      </c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C30" s="100"/>
      <c r="AD30" s="100"/>
      <c r="AE30" s="100"/>
      <c r="AF30" s="100"/>
      <c r="AG30" s="100"/>
      <c r="AI30" s="100"/>
      <c r="AJ30" s="100"/>
      <c r="AK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67">
        <f t="shared" si="0"/>
        <v>0</v>
      </c>
    </row>
    <row r="31" spans="1:50" x14ac:dyDescent="0.3">
      <c r="A31" s="67">
        <v>30</v>
      </c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C31" s="100"/>
      <c r="AD31" s="100"/>
      <c r="AE31" s="100"/>
      <c r="AF31" s="100"/>
      <c r="AG31" s="100"/>
      <c r="AI31" s="100"/>
      <c r="AJ31" s="100"/>
      <c r="AK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67">
        <f t="shared" si="0"/>
        <v>0</v>
      </c>
    </row>
    <row r="32" spans="1:50" x14ac:dyDescent="0.3">
      <c r="A32" s="67">
        <v>31</v>
      </c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C32" s="100"/>
      <c r="AD32" s="100"/>
      <c r="AE32" s="100"/>
      <c r="AF32" s="100"/>
      <c r="AG32" s="100"/>
      <c r="AI32" s="100"/>
      <c r="AJ32" s="100"/>
      <c r="AK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67">
        <f t="shared" si="0"/>
        <v>0</v>
      </c>
    </row>
    <row r="33" spans="1:50" x14ac:dyDescent="0.3">
      <c r="A33" s="67">
        <v>32</v>
      </c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C33" s="100"/>
      <c r="AD33" s="100"/>
      <c r="AE33" s="100"/>
      <c r="AF33" s="100"/>
      <c r="AG33" s="100"/>
      <c r="AI33" s="100"/>
      <c r="AJ33" s="100"/>
      <c r="AK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67">
        <f t="shared" si="0"/>
        <v>0</v>
      </c>
    </row>
    <row r="34" spans="1:50" x14ac:dyDescent="0.3">
      <c r="A34" s="67">
        <v>33</v>
      </c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C34" s="100"/>
      <c r="AD34" s="100"/>
      <c r="AE34" s="100"/>
      <c r="AF34" s="100"/>
      <c r="AG34" s="100"/>
      <c r="AI34" s="100"/>
      <c r="AJ34" s="100"/>
      <c r="AK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67">
        <f t="shared" si="0"/>
        <v>0</v>
      </c>
    </row>
    <row r="35" spans="1:50" x14ac:dyDescent="0.3">
      <c r="A35" s="67">
        <v>34</v>
      </c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C35" s="100"/>
      <c r="AD35" s="100"/>
      <c r="AE35" s="100"/>
      <c r="AF35" s="100"/>
      <c r="AG35" s="100"/>
      <c r="AI35" s="100"/>
      <c r="AJ35" s="100"/>
      <c r="AK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67">
        <f t="shared" si="0"/>
        <v>0</v>
      </c>
    </row>
    <row r="36" spans="1:50" x14ac:dyDescent="0.3">
      <c r="A36" s="67">
        <v>35</v>
      </c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C36" s="100"/>
      <c r="AD36" s="100"/>
      <c r="AE36" s="100"/>
      <c r="AF36" s="100"/>
      <c r="AG36" s="100"/>
      <c r="AI36" s="100"/>
      <c r="AJ36" s="100"/>
      <c r="AK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67">
        <f t="shared" si="0"/>
        <v>0</v>
      </c>
    </row>
    <row r="37" spans="1:50" x14ac:dyDescent="0.3">
      <c r="A37" s="67">
        <v>36</v>
      </c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C37" s="100"/>
      <c r="AD37" s="100"/>
      <c r="AE37" s="100"/>
      <c r="AF37" s="100"/>
      <c r="AG37" s="100"/>
      <c r="AI37" s="100"/>
      <c r="AJ37" s="100"/>
      <c r="AK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67">
        <f t="shared" si="0"/>
        <v>0</v>
      </c>
    </row>
    <row r="38" spans="1:50" x14ac:dyDescent="0.3">
      <c r="A38" s="67">
        <v>37</v>
      </c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C38" s="100"/>
      <c r="AD38" s="100"/>
      <c r="AE38" s="100"/>
      <c r="AF38" s="100"/>
      <c r="AG38" s="100"/>
      <c r="AI38" s="100"/>
      <c r="AJ38" s="100"/>
      <c r="AK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67">
        <f t="shared" si="0"/>
        <v>0</v>
      </c>
    </row>
    <row r="39" spans="1:50" x14ac:dyDescent="0.3">
      <c r="A39" s="67">
        <v>38</v>
      </c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C39" s="100"/>
      <c r="AD39" s="100"/>
      <c r="AE39" s="100"/>
      <c r="AF39" s="100"/>
      <c r="AG39" s="100"/>
      <c r="AI39" s="100"/>
      <c r="AJ39" s="100"/>
      <c r="AK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67">
        <f t="shared" si="0"/>
        <v>0</v>
      </c>
    </row>
    <row r="40" spans="1:50" x14ac:dyDescent="0.3">
      <c r="A40" s="67">
        <v>39</v>
      </c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C40" s="100"/>
      <c r="AD40" s="100"/>
      <c r="AE40" s="100"/>
      <c r="AF40" s="100"/>
      <c r="AG40" s="100"/>
      <c r="AI40" s="100"/>
      <c r="AJ40" s="100"/>
      <c r="AK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67">
        <f t="shared" si="0"/>
        <v>0</v>
      </c>
    </row>
    <row r="41" spans="1:50" x14ac:dyDescent="0.3">
      <c r="A41" s="67">
        <v>40</v>
      </c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C41" s="100"/>
      <c r="AD41" s="100"/>
      <c r="AE41" s="100"/>
      <c r="AF41" s="100"/>
      <c r="AG41" s="100"/>
      <c r="AI41" s="100"/>
      <c r="AJ41" s="100"/>
      <c r="AK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67">
        <f t="shared" si="0"/>
        <v>0</v>
      </c>
    </row>
    <row r="42" spans="1:50" x14ac:dyDescent="0.3">
      <c r="A42" s="67">
        <v>41</v>
      </c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C42" s="100"/>
      <c r="AD42" s="100"/>
      <c r="AE42" s="100"/>
      <c r="AF42" s="100"/>
      <c r="AG42" s="100"/>
      <c r="AI42" s="100"/>
      <c r="AJ42" s="100"/>
      <c r="AK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67">
        <f t="shared" si="0"/>
        <v>0</v>
      </c>
    </row>
    <row r="43" spans="1:50" x14ac:dyDescent="0.3">
      <c r="A43" s="67">
        <v>42</v>
      </c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C43" s="100"/>
      <c r="AD43" s="100"/>
      <c r="AE43" s="100"/>
      <c r="AF43" s="100"/>
      <c r="AG43" s="100"/>
      <c r="AI43" s="100"/>
      <c r="AJ43" s="100"/>
      <c r="AK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67">
        <f t="shared" si="0"/>
        <v>0</v>
      </c>
    </row>
    <row r="44" spans="1:50" x14ac:dyDescent="0.3">
      <c r="A44" s="67">
        <v>43</v>
      </c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C44" s="100"/>
      <c r="AD44" s="100"/>
      <c r="AE44" s="100"/>
      <c r="AF44" s="100"/>
      <c r="AG44" s="100"/>
      <c r="AI44" s="100"/>
      <c r="AJ44" s="100"/>
      <c r="AK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67">
        <f t="shared" si="0"/>
        <v>0</v>
      </c>
    </row>
    <row r="45" spans="1:50" x14ac:dyDescent="0.3">
      <c r="A45" s="67">
        <v>44</v>
      </c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C45" s="100"/>
      <c r="AD45" s="100"/>
      <c r="AE45" s="100"/>
      <c r="AF45" s="100"/>
      <c r="AG45" s="100"/>
      <c r="AI45" s="100"/>
      <c r="AJ45" s="100"/>
      <c r="AK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67">
        <f t="shared" si="0"/>
        <v>0</v>
      </c>
    </row>
    <row r="46" spans="1:50" x14ac:dyDescent="0.3">
      <c r="A46" s="67">
        <v>45</v>
      </c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C46" s="100"/>
      <c r="AD46" s="100"/>
      <c r="AE46" s="100"/>
      <c r="AF46" s="100"/>
      <c r="AG46" s="100"/>
      <c r="AI46" s="100"/>
      <c r="AJ46" s="100"/>
      <c r="AK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67">
        <f t="shared" si="0"/>
        <v>0</v>
      </c>
    </row>
    <row r="47" spans="1:50" x14ac:dyDescent="0.3">
      <c r="A47" s="67">
        <v>46</v>
      </c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C47" s="100"/>
      <c r="AD47" s="100"/>
      <c r="AE47" s="100"/>
      <c r="AF47" s="100"/>
      <c r="AG47" s="100"/>
      <c r="AI47" s="100"/>
      <c r="AJ47" s="100"/>
      <c r="AK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67">
        <f t="shared" si="0"/>
        <v>0</v>
      </c>
    </row>
    <row r="48" spans="1:50" x14ac:dyDescent="0.3">
      <c r="A48" s="67">
        <v>47</v>
      </c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C48" s="100"/>
      <c r="AD48" s="100"/>
      <c r="AE48" s="100"/>
      <c r="AF48" s="100"/>
      <c r="AG48" s="100"/>
      <c r="AI48" s="100"/>
      <c r="AJ48" s="100"/>
      <c r="AK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67">
        <f t="shared" si="0"/>
        <v>0</v>
      </c>
    </row>
    <row r="49" spans="1:50" x14ac:dyDescent="0.3">
      <c r="A49" s="67">
        <v>48</v>
      </c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C49" s="100"/>
      <c r="AD49" s="100"/>
      <c r="AE49" s="100"/>
      <c r="AF49" s="100"/>
      <c r="AG49" s="100"/>
      <c r="AI49" s="100"/>
      <c r="AJ49" s="100"/>
      <c r="AK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67">
        <f t="shared" si="0"/>
        <v>0</v>
      </c>
    </row>
    <row r="50" spans="1:50" x14ac:dyDescent="0.3">
      <c r="A50" s="67">
        <v>49</v>
      </c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C50" s="100"/>
      <c r="AD50" s="100"/>
      <c r="AE50" s="100"/>
      <c r="AF50" s="100"/>
      <c r="AG50" s="100"/>
      <c r="AI50" s="100"/>
      <c r="AJ50" s="100"/>
      <c r="AK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67">
        <f t="shared" si="0"/>
        <v>0</v>
      </c>
    </row>
    <row r="51" spans="1:50" x14ac:dyDescent="0.3">
      <c r="A51" s="67">
        <v>50</v>
      </c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C51" s="100"/>
      <c r="AD51" s="100"/>
      <c r="AE51" s="100"/>
      <c r="AF51" s="100"/>
      <c r="AG51" s="100"/>
      <c r="AI51" s="100"/>
      <c r="AJ51" s="100"/>
      <c r="AK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67">
        <f t="shared" si="0"/>
        <v>0</v>
      </c>
    </row>
    <row r="52" spans="1:50" x14ac:dyDescent="0.3">
      <c r="A52" s="67">
        <v>51</v>
      </c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C52" s="100"/>
      <c r="AD52" s="100"/>
      <c r="AE52" s="100"/>
      <c r="AF52" s="100"/>
      <c r="AG52" s="100"/>
      <c r="AI52" s="100"/>
      <c r="AJ52" s="100"/>
      <c r="AK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67">
        <f t="shared" si="0"/>
        <v>0</v>
      </c>
    </row>
    <row r="53" spans="1:50" x14ac:dyDescent="0.3">
      <c r="A53" s="67">
        <v>52</v>
      </c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C53" s="100"/>
      <c r="AD53" s="100"/>
      <c r="AE53" s="100"/>
      <c r="AF53" s="100"/>
      <c r="AG53" s="100"/>
      <c r="AI53" s="100"/>
      <c r="AJ53" s="100"/>
      <c r="AK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67">
        <f t="shared" si="0"/>
        <v>0</v>
      </c>
    </row>
    <row r="54" spans="1:50" x14ac:dyDescent="0.3">
      <c r="A54" s="67">
        <v>53</v>
      </c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C54" s="100"/>
      <c r="AD54" s="100"/>
      <c r="AE54" s="100"/>
      <c r="AF54" s="100"/>
      <c r="AG54" s="100"/>
      <c r="AI54" s="100"/>
      <c r="AJ54" s="100"/>
      <c r="AK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67">
        <f t="shared" si="0"/>
        <v>0</v>
      </c>
    </row>
    <row r="55" spans="1:50" x14ac:dyDescent="0.3">
      <c r="A55" s="67">
        <v>54</v>
      </c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C55" s="100"/>
      <c r="AD55" s="100"/>
      <c r="AE55" s="100"/>
      <c r="AF55" s="100"/>
      <c r="AG55" s="100"/>
      <c r="AI55" s="100"/>
      <c r="AJ55" s="100"/>
      <c r="AK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67">
        <f t="shared" si="0"/>
        <v>0</v>
      </c>
    </row>
    <row r="56" spans="1:50" x14ac:dyDescent="0.3">
      <c r="A56" s="67">
        <v>55</v>
      </c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C56" s="100"/>
      <c r="AD56" s="100"/>
      <c r="AE56" s="100"/>
      <c r="AF56" s="100"/>
      <c r="AG56" s="100"/>
      <c r="AI56" s="100"/>
      <c r="AJ56" s="100"/>
      <c r="AK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67">
        <f t="shared" si="0"/>
        <v>0</v>
      </c>
    </row>
    <row r="57" spans="1:50" x14ac:dyDescent="0.3">
      <c r="A57" s="67">
        <v>56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C57" s="100"/>
      <c r="AD57" s="100"/>
      <c r="AE57" s="100"/>
      <c r="AF57" s="100"/>
      <c r="AG57" s="100"/>
      <c r="AI57" s="100"/>
      <c r="AJ57" s="100"/>
      <c r="AK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67">
        <f t="shared" si="0"/>
        <v>0</v>
      </c>
    </row>
    <row r="58" spans="1:50" x14ac:dyDescent="0.3">
      <c r="A58" s="67">
        <v>57</v>
      </c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C58" s="100"/>
      <c r="AD58" s="100"/>
      <c r="AE58" s="100"/>
      <c r="AF58" s="100"/>
      <c r="AG58" s="100"/>
      <c r="AI58" s="100"/>
      <c r="AJ58" s="100"/>
      <c r="AK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67">
        <f t="shared" si="0"/>
        <v>0</v>
      </c>
    </row>
    <row r="59" spans="1:50" x14ac:dyDescent="0.3">
      <c r="A59" s="67">
        <v>58</v>
      </c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C59" s="100"/>
      <c r="AD59" s="100"/>
      <c r="AE59" s="100"/>
      <c r="AF59" s="100"/>
      <c r="AG59" s="100"/>
      <c r="AI59" s="100"/>
      <c r="AJ59" s="100"/>
      <c r="AK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67">
        <f t="shared" si="0"/>
        <v>0</v>
      </c>
    </row>
    <row r="60" spans="1:50" x14ac:dyDescent="0.3">
      <c r="A60" s="67">
        <v>59</v>
      </c>
      <c r="C60" s="67" t="s">
        <v>128</v>
      </c>
      <c r="D60" s="67" t="s">
        <v>128</v>
      </c>
      <c r="E60" s="67" t="s">
        <v>128</v>
      </c>
      <c r="F60" s="67" t="s">
        <v>128</v>
      </c>
      <c r="G60" s="67" t="s">
        <v>128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C60" s="100"/>
      <c r="AD60" s="100"/>
      <c r="AE60" s="100"/>
      <c r="AF60" s="100"/>
      <c r="AG60" s="100"/>
      <c r="AI60" s="100"/>
      <c r="AJ60" s="100"/>
      <c r="AK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67">
        <f t="shared" si="0"/>
        <v>0</v>
      </c>
    </row>
    <row r="61" spans="1:50" x14ac:dyDescent="0.3">
      <c r="A61" s="67">
        <v>60</v>
      </c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C61" s="100"/>
      <c r="AD61" s="100"/>
      <c r="AE61" s="100"/>
      <c r="AF61" s="100"/>
      <c r="AG61" s="100"/>
      <c r="AI61" s="100"/>
      <c r="AJ61" s="100"/>
      <c r="AK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67">
        <f t="shared" ref="AX61:AX124" si="1">SUM(I61:AW61)</f>
        <v>0</v>
      </c>
    </row>
    <row r="62" spans="1:50" x14ac:dyDescent="0.3">
      <c r="A62" s="67">
        <v>61</v>
      </c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C62" s="100"/>
      <c r="AD62" s="100"/>
      <c r="AE62" s="100"/>
      <c r="AF62" s="100"/>
      <c r="AG62" s="100"/>
      <c r="AI62" s="100"/>
      <c r="AJ62" s="100"/>
      <c r="AK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67">
        <f t="shared" si="1"/>
        <v>0</v>
      </c>
    </row>
    <row r="63" spans="1:50" x14ac:dyDescent="0.3">
      <c r="A63" s="67">
        <v>62</v>
      </c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C63" s="100"/>
      <c r="AD63" s="100"/>
      <c r="AE63" s="100"/>
      <c r="AF63" s="100"/>
      <c r="AG63" s="100"/>
      <c r="AI63" s="100"/>
      <c r="AJ63" s="100"/>
      <c r="AK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67">
        <f t="shared" si="1"/>
        <v>0</v>
      </c>
    </row>
    <row r="64" spans="1:50" x14ac:dyDescent="0.3">
      <c r="A64" s="67">
        <v>63</v>
      </c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C64" s="100"/>
      <c r="AD64" s="100"/>
      <c r="AE64" s="100"/>
      <c r="AF64" s="100"/>
      <c r="AG64" s="100"/>
      <c r="AI64" s="100"/>
      <c r="AJ64" s="100"/>
      <c r="AK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67">
        <f t="shared" si="1"/>
        <v>0</v>
      </c>
    </row>
    <row r="65" spans="1:50" x14ac:dyDescent="0.3">
      <c r="A65" s="67">
        <v>64</v>
      </c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C65" s="100"/>
      <c r="AD65" s="100"/>
      <c r="AE65" s="100"/>
      <c r="AF65" s="100"/>
      <c r="AG65" s="100"/>
      <c r="AI65" s="100"/>
      <c r="AJ65" s="100"/>
      <c r="AK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67">
        <f t="shared" si="1"/>
        <v>0</v>
      </c>
    </row>
    <row r="66" spans="1:50" x14ac:dyDescent="0.3">
      <c r="A66" s="67">
        <v>65</v>
      </c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C66" s="100"/>
      <c r="AD66" s="100"/>
      <c r="AE66" s="100"/>
      <c r="AF66" s="100"/>
      <c r="AG66" s="100"/>
      <c r="AI66" s="100"/>
      <c r="AJ66" s="100"/>
      <c r="AK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67">
        <f t="shared" si="1"/>
        <v>0</v>
      </c>
    </row>
    <row r="67" spans="1:50" x14ac:dyDescent="0.3">
      <c r="A67" s="67">
        <v>66</v>
      </c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C67" s="100"/>
      <c r="AD67" s="100"/>
      <c r="AE67" s="100"/>
      <c r="AF67" s="100"/>
      <c r="AG67" s="100"/>
      <c r="AI67" s="100"/>
      <c r="AJ67" s="100"/>
      <c r="AK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67">
        <f t="shared" si="1"/>
        <v>0</v>
      </c>
    </row>
    <row r="68" spans="1:50" x14ac:dyDescent="0.3">
      <c r="A68" s="67">
        <v>67</v>
      </c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C68" s="100"/>
      <c r="AD68" s="100"/>
      <c r="AE68" s="100"/>
      <c r="AF68" s="100"/>
      <c r="AG68" s="100"/>
      <c r="AI68" s="100"/>
      <c r="AJ68" s="100"/>
      <c r="AK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67">
        <f t="shared" si="1"/>
        <v>0</v>
      </c>
    </row>
    <row r="69" spans="1:50" x14ac:dyDescent="0.3">
      <c r="A69" s="67">
        <v>68</v>
      </c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C69" s="100"/>
      <c r="AD69" s="100"/>
      <c r="AE69" s="100"/>
      <c r="AF69" s="100"/>
      <c r="AG69" s="100"/>
      <c r="AI69" s="100"/>
      <c r="AJ69" s="100"/>
      <c r="AK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67">
        <f t="shared" si="1"/>
        <v>0</v>
      </c>
    </row>
    <row r="70" spans="1:50" x14ac:dyDescent="0.3">
      <c r="A70" s="67">
        <v>69</v>
      </c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C70" s="100"/>
      <c r="AD70" s="100"/>
      <c r="AE70" s="100"/>
      <c r="AF70" s="100"/>
      <c r="AG70" s="100"/>
      <c r="AI70" s="100"/>
      <c r="AJ70" s="100"/>
      <c r="AK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67">
        <f t="shared" si="1"/>
        <v>0</v>
      </c>
    </row>
    <row r="71" spans="1:50" x14ac:dyDescent="0.3">
      <c r="A71" s="67">
        <v>70</v>
      </c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C71" s="100"/>
      <c r="AD71" s="100"/>
      <c r="AE71" s="100"/>
      <c r="AF71" s="100"/>
      <c r="AG71" s="100"/>
      <c r="AI71" s="100"/>
      <c r="AJ71" s="100"/>
      <c r="AK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67">
        <f t="shared" si="1"/>
        <v>0</v>
      </c>
    </row>
    <row r="72" spans="1:50" x14ac:dyDescent="0.3">
      <c r="A72" s="67">
        <v>71</v>
      </c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C72" s="100"/>
      <c r="AD72" s="100"/>
      <c r="AE72" s="100"/>
      <c r="AF72" s="100"/>
      <c r="AG72" s="100"/>
      <c r="AI72" s="100"/>
      <c r="AJ72" s="100"/>
      <c r="AK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67">
        <f t="shared" si="1"/>
        <v>0</v>
      </c>
    </row>
    <row r="73" spans="1:50" x14ac:dyDescent="0.3">
      <c r="A73" s="67">
        <v>72</v>
      </c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C73" s="100"/>
      <c r="AD73" s="100"/>
      <c r="AE73" s="100"/>
      <c r="AF73" s="100"/>
      <c r="AG73" s="100"/>
      <c r="AI73" s="100"/>
      <c r="AJ73" s="100"/>
      <c r="AK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67">
        <f t="shared" si="1"/>
        <v>0</v>
      </c>
    </row>
    <row r="74" spans="1:50" x14ac:dyDescent="0.3">
      <c r="A74" s="67">
        <v>73</v>
      </c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C74" s="100"/>
      <c r="AD74" s="100"/>
      <c r="AE74" s="100"/>
      <c r="AF74" s="100"/>
      <c r="AG74" s="100"/>
      <c r="AI74" s="100"/>
      <c r="AJ74" s="100"/>
      <c r="AK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67">
        <f t="shared" si="1"/>
        <v>0</v>
      </c>
    </row>
    <row r="75" spans="1:50" x14ac:dyDescent="0.3">
      <c r="A75" s="67">
        <v>74</v>
      </c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C75" s="100"/>
      <c r="AD75" s="100"/>
      <c r="AE75" s="100"/>
      <c r="AF75" s="100"/>
      <c r="AG75" s="100"/>
      <c r="AI75" s="100"/>
      <c r="AJ75" s="100"/>
      <c r="AK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67">
        <f t="shared" si="1"/>
        <v>0</v>
      </c>
    </row>
    <row r="76" spans="1:50" x14ac:dyDescent="0.3">
      <c r="A76" s="67">
        <v>75</v>
      </c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C76" s="100"/>
      <c r="AD76" s="100"/>
      <c r="AE76" s="100"/>
      <c r="AF76" s="100"/>
      <c r="AG76" s="100"/>
      <c r="AI76" s="100"/>
      <c r="AJ76" s="100"/>
      <c r="AK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67">
        <f t="shared" si="1"/>
        <v>0</v>
      </c>
    </row>
    <row r="77" spans="1:50" x14ac:dyDescent="0.3">
      <c r="A77" s="67">
        <v>76</v>
      </c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C77" s="100"/>
      <c r="AD77" s="100"/>
      <c r="AE77" s="100"/>
      <c r="AF77" s="100"/>
      <c r="AG77" s="100"/>
      <c r="AI77" s="100"/>
      <c r="AJ77" s="100"/>
      <c r="AK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67">
        <f t="shared" si="1"/>
        <v>0</v>
      </c>
    </row>
    <row r="78" spans="1:50" x14ac:dyDescent="0.3">
      <c r="A78" s="67">
        <v>77</v>
      </c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C78" s="100"/>
      <c r="AD78" s="100"/>
      <c r="AE78" s="100"/>
      <c r="AF78" s="100"/>
      <c r="AG78" s="100"/>
      <c r="AI78" s="100"/>
      <c r="AJ78" s="100"/>
      <c r="AK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67">
        <f t="shared" si="1"/>
        <v>0</v>
      </c>
    </row>
    <row r="79" spans="1:50" x14ac:dyDescent="0.3">
      <c r="A79" s="67">
        <v>78</v>
      </c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C79" s="100"/>
      <c r="AD79" s="100"/>
      <c r="AE79" s="100"/>
      <c r="AF79" s="100"/>
      <c r="AG79" s="100"/>
      <c r="AI79" s="100"/>
      <c r="AJ79" s="100"/>
      <c r="AK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67">
        <f t="shared" si="1"/>
        <v>0</v>
      </c>
    </row>
    <row r="80" spans="1:50" x14ac:dyDescent="0.3">
      <c r="A80" s="67">
        <v>79</v>
      </c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C80" s="100"/>
      <c r="AD80" s="100"/>
      <c r="AE80" s="100"/>
      <c r="AF80" s="100"/>
      <c r="AG80" s="100"/>
      <c r="AI80" s="100"/>
      <c r="AJ80" s="100"/>
      <c r="AK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67">
        <f t="shared" si="1"/>
        <v>0</v>
      </c>
    </row>
    <row r="81" spans="1:50" x14ac:dyDescent="0.3">
      <c r="A81" s="67">
        <v>80</v>
      </c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C81" s="100"/>
      <c r="AD81" s="100"/>
      <c r="AE81" s="100"/>
      <c r="AF81" s="100"/>
      <c r="AG81" s="100"/>
      <c r="AI81" s="100"/>
      <c r="AJ81" s="100"/>
      <c r="AK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67">
        <f t="shared" si="1"/>
        <v>0</v>
      </c>
    </row>
    <row r="82" spans="1:50" x14ac:dyDescent="0.3">
      <c r="A82" s="67">
        <v>81</v>
      </c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C82" s="100"/>
      <c r="AD82" s="100"/>
      <c r="AE82" s="100"/>
      <c r="AF82" s="100"/>
      <c r="AG82" s="100"/>
      <c r="AI82" s="100"/>
      <c r="AJ82" s="100"/>
      <c r="AK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67">
        <f t="shared" si="1"/>
        <v>0</v>
      </c>
    </row>
    <row r="83" spans="1:50" x14ac:dyDescent="0.3">
      <c r="A83" s="67">
        <v>82</v>
      </c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C83" s="100"/>
      <c r="AD83" s="100"/>
      <c r="AE83" s="100"/>
      <c r="AF83" s="100"/>
      <c r="AG83" s="100"/>
      <c r="AI83" s="100"/>
      <c r="AJ83" s="100"/>
      <c r="AK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67">
        <f t="shared" si="1"/>
        <v>0</v>
      </c>
    </row>
    <row r="84" spans="1:50" x14ac:dyDescent="0.3">
      <c r="A84" s="67">
        <v>83</v>
      </c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C84" s="100"/>
      <c r="AD84" s="100"/>
      <c r="AE84" s="100"/>
      <c r="AF84" s="100"/>
      <c r="AG84" s="100"/>
      <c r="AI84" s="100"/>
      <c r="AJ84" s="100"/>
      <c r="AK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67">
        <f t="shared" si="1"/>
        <v>0</v>
      </c>
    </row>
    <row r="85" spans="1:50" x14ac:dyDescent="0.3">
      <c r="A85" s="67">
        <v>84</v>
      </c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C85" s="100"/>
      <c r="AD85" s="100"/>
      <c r="AE85" s="100"/>
      <c r="AF85" s="100"/>
      <c r="AG85" s="100"/>
      <c r="AI85" s="100"/>
      <c r="AJ85" s="100"/>
      <c r="AK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67">
        <f t="shared" si="1"/>
        <v>0</v>
      </c>
    </row>
    <row r="86" spans="1:50" x14ac:dyDescent="0.3">
      <c r="A86" s="67">
        <v>85</v>
      </c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C86" s="100"/>
      <c r="AD86" s="100"/>
      <c r="AE86" s="100"/>
      <c r="AF86" s="100"/>
      <c r="AG86" s="100"/>
      <c r="AI86" s="100"/>
      <c r="AJ86" s="100"/>
      <c r="AK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67">
        <f t="shared" si="1"/>
        <v>0</v>
      </c>
    </row>
    <row r="87" spans="1:50" x14ac:dyDescent="0.3">
      <c r="A87" s="67">
        <v>86</v>
      </c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C87" s="100"/>
      <c r="AD87" s="100"/>
      <c r="AE87" s="100"/>
      <c r="AF87" s="100"/>
      <c r="AG87" s="100"/>
      <c r="AI87" s="100"/>
      <c r="AJ87" s="100"/>
      <c r="AK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67">
        <f t="shared" si="1"/>
        <v>0</v>
      </c>
    </row>
    <row r="88" spans="1:50" x14ac:dyDescent="0.3">
      <c r="A88" s="67">
        <v>87</v>
      </c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C88" s="100"/>
      <c r="AD88" s="100"/>
      <c r="AE88" s="100"/>
      <c r="AF88" s="100"/>
      <c r="AG88" s="100"/>
      <c r="AI88" s="100"/>
      <c r="AJ88" s="100"/>
      <c r="AK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67">
        <f t="shared" si="1"/>
        <v>0</v>
      </c>
    </row>
    <row r="89" spans="1:50" x14ac:dyDescent="0.3">
      <c r="A89" s="67">
        <v>88</v>
      </c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C89" s="100"/>
      <c r="AD89" s="100"/>
      <c r="AE89" s="100"/>
      <c r="AF89" s="100"/>
      <c r="AG89" s="100"/>
      <c r="AI89" s="100"/>
      <c r="AJ89" s="100"/>
      <c r="AK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67">
        <f t="shared" si="1"/>
        <v>0</v>
      </c>
    </row>
    <row r="90" spans="1:50" x14ac:dyDescent="0.3">
      <c r="A90" s="67">
        <v>89</v>
      </c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C90" s="100"/>
      <c r="AD90" s="100"/>
      <c r="AE90" s="100"/>
      <c r="AF90" s="100"/>
      <c r="AG90" s="100"/>
      <c r="AI90" s="100"/>
      <c r="AJ90" s="100"/>
      <c r="AK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67">
        <f t="shared" si="1"/>
        <v>0</v>
      </c>
    </row>
    <row r="91" spans="1:50" x14ac:dyDescent="0.3">
      <c r="A91" s="67">
        <v>90</v>
      </c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C91" s="100"/>
      <c r="AD91" s="100"/>
      <c r="AE91" s="100"/>
      <c r="AF91" s="100"/>
      <c r="AG91" s="100"/>
      <c r="AI91" s="100"/>
      <c r="AJ91" s="100"/>
      <c r="AK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67">
        <f t="shared" si="1"/>
        <v>0</v>
      </c>
    </row>
    <row r="92" spans="1:50" x14ac:dyDescent="0.3">
      <c r="A92" s="67">
        <v>91</v>
      </c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C92" s="100"/>
      <c r="AD92" s="100"/>
      <c r="AE92" s="100"/>
      <c r="AF92" s="100"/>
      <c r="AG92" s="100"/>
      <c r="AI92" s="100"/>
      <c r="AJ92" s="100"/>
      <c r="AK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67">
        <f t="shared" si="1"/>
        <v>0</v>
      </c>
    </row>
    <row r="93" spans="1:50" x14ac:dyDescent="0.3">
      <c r="A93" s="67">
        <v>92</v>
      </c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C93" s="100"/>
      <c r="AD93" s="100"/>
      <c r="AE93" s="100"/>
      <c r="AF93" s="100"/>
      <c r="AG93" s="100"/>
      <c r="AI93" s="100"/>
      <c r="AJ93" s="100"/>
      <c r="AK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67">
        <f t="shared" si="1"/>
        <v>0</v>
      </c>
    </row>
    <row r="94" spans="1:50" x14ac:dyDescent="0.3">
      <c r="A94" s="67">
        <v>93</v>
      </c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C94" s="100"/>
      <c r="AD94" s="100"/>
      <c r="AE94" s="100"/>
      <c r="AF94" s="100"/>
      <c r="AG94" s="100"/>
      <c r="AI94" s="100"/>
      <c r="AJ94" s="100"/>
      <c r="AK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67">
        <f t="shared" si="1"/>
        <v>0</v>
      </c>
    </row>
    <row r="95" spans="1:50" x14ac:dyDescent="0.3">
      <c r="A95" s="67">
        <v>94</v>
      </c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C95" s="100"/>
      <c r="AD95" s="100"/>
      <c r="AE95" s="100"/>
      <c r="AF95" s="100"/>
      <c r="AG95" s="100"/>
      <c r="AI95" s="100"/>
      <c r="AJ95" s="100"/>
      <c r="AK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67">
        <f t="shared" si="1"/>
        <v>0</v>
      </c>
    </row>
    <row r="96" spans="1:50" x14ac:dyDescent="0.3">
      <c r="A96" s="67">
        <v>95</v>
      </c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C96" s="100"/>
      <c r="AD96" s="100"/>
      <c r="AE96" s="100"/>
      <c r="AF96" s="100"/>
      <c r="AG96" s="100"/>
      <c r="AI96" s="100"/>
      <c r="AJ96" s="100"/>
      <c r="AK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67">
        <f t="shared" si="1"/>
        <v>0</v>
      </c>
    </row>
    <row r="97" spans="1:50" x14ac:dyDescent="0.3">
      <c r="A97" s="67">
        <v>96</v>
      </c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C97" s="100"/>
      <c r="AD97" s="100"/>
      <c r="AE97" s="100"/>
      <c r="AF97" s="100"/>
      <c r="AG97" s="100"/>
      <c r="AI97" s="100"/>
      <c r="AJ97" s="100"/>
      <c r="AK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67">
        <f t="shared" si="1"/>
        <v>0</v>
      </c>
    </row>
    <row r="98" spans="1:50" x14ac:dyDescent="0.3">
      <c r="A98" s="67">
        <v>97</v>
      </c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C98" s="100"/>
      <c r="AD98" s="100"/>
      <c r="AE98" s="100"/>
      <c r="AF98" s="100"/>
      <c r="AG98" s="100"/>
      <c r="AI98" s="100"/>
      <c r="AJ98" s="100"/>
      <c r="AK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67">
        <f t="shared" si="1"/>
        <v>0</v>
      </c>
    </row>
    <row r="99" spans="1:50" x14ac:dyDescent="0.3">
      <c r="A99" s="67">
        <v>98</v>
      </c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C99" s="100"/>
      <c r="AD99" s="100"/>
      <c r="AE99" s="100"/>
      <c r="AF99" s="100"/>
      <c r="AG99" s="100"/>
      <c r="AI99" s="100"/>
      <c r="AJ99" s="100"/>
      <c r="AK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67">
        <f t="shared" si="1"/>
        <v>0</v>
      </c>
    </row>
    <row r="100" spans="1:50" x14ac:dyDescent="0.3">
      <c r="A100" s="67">
        <v>99</v>
      </c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C100" s="100"/>
      <c r="AD100" s="100"/>
      <c r="AE100" s="100"/>
      <c r="AF100" s="100"/>
      <c r="AG100" s="100"/>
      <c r="AI100" s="100"/>
      <c r="AJ100" s="100"/>
      <c r="AK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67">
        <f t="shared" si="1"/>
        <v>0</v>
      </c>
    </row>
    <row r="101" spans="1:50" x14ac:dyDescent="0.3">
      <c r="A101" s="67">
        <v>100</v>
      </c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C101" s="100"/>
      <c r="AD101" s="100"/>
      <c r="AE101" s="100"/>
      <c r="AF101" s="100"/>
      <c r="AG101" s="100"/>
      <c r="AI101" s="100"/>
      <c r="AJ101" s="100"/>
      <c r="AK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67">
        <f t="shared" si="1"/>
        <v>0</v>
      </c>
    </row>
    <row r="102" spans="1:50" x14ac:dyDescent="0.3">
      <c r="A102" s="67">
        <v>101</v>
      </c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C102" s="100"/>
      <c r="AD102" s="100"/>
      <c r="AE102" s="100"/>
      <c r="AF102" s="100"/>
      <c r="AG102" s="100"/>
      <c r="AI102" s="100"/>
      <c r="AJ102" s="100"/>
      <c r="AK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67">
        <f t="shared" si="1"/>
        <v>0</v>
      </c>
    </row>
    <row r="103" spans="1:50" x14ac:dyDescent="0.3">
      <c r="A103" s="67">
        <v>102</v>
      </c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C103" s="100"/>
      <c r="AD103" s="100"/>
      <c r="AE103" s="100"/>
      <c r="AF103" s="100"/>
      <c r="AG103" s="100"/>
      <c r="AI103" s="100"/>
      <c r="AJ103" s="100"/>
      <c r="AK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67">
        <f t="shared" si="1"/>
        <v>0</v>
      </c>
    </row>
    <row r="104" spans="1:50" x14ac:dyDescent="0.3">
      <c r="A104" s="67">
        <v>103</v>
      </c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C104" s="100"/>
      <c r="AD104" s="100"/>
      <c r="AE104" s="100"/>
      <c r="AF104" s="100"/>
      <c r="AG104" s="100"/>
      <c r="AI104" s="100"/>
      <c r="AJ104" s="100"/>
      <c r="AK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67">
        <f t="shared" si="1"/>
        <v>0</v>
      </c>
    </row>
    <row r="105" spans="1:50" x14ac:dyDescent="0.3">
      <c r="A105" s="67">
        <v>104</v>
      </c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C105" s="100"/>
      <c r="AD105" s="100"/>
      <c r="AE105" s="100"/>
      <c r="AF105" s="100"/>
      <c r="AG105" s="100"/>
      <c r="AI105" s="100"/>
      <c r="AJ105" s="100"/>
      <c r="AK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67">
        <f t="shared" si="1"/>
        <v>0</v>
      </c>
    </row>
    <row r="106" spans="1:50" x14ac:dyDescent="0.3">
      <c r="A106" s="67">
        <v>105</v>
      </c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C106" s="100"/>
      <c r="AD106" s="100"/>
      <c r="AE106" s="100"/>
      <c r="AF106" s="100"/>
      <c r="AG106" s="100"/>
      <c r="AI106" s="100"/>
      <c r="AJ106" s="100"/>
      <c r="AK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67">
        <f t="shared" si="1"/>
        <v>0</v>
      </c>
    </row>
    <row r="107" spans="1:50" x14ac:dyDescent="0.3">
      <c r="A107" s="67">
        <v>106</v>
      </c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C107" s="100"/>
      <c r="AD107" s="100"/>
      <c r="AE107" s="100"/>
      <c r="AF107" s="100"/>
      <c r="AG107" s="100"/>
      <c r="AI107" s="100"/>
      <c r="AJ107" s="100"/>
      <c r="AK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67">
        <f t="shared" si="1"/>
        <v>0</v>
      </c>
    </row>
    <row r="108" spans="1:50" x14ac:dyDescent="0.3">
      <c r="A108" s="67">
        <v>107</v>
      </c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C108" s="100"/>
      <c r="AD108" s="100"/>
      <c r="AE108" s="100"/>
      <c r="AF108" s="100"/>
      <c r="AG108" s="100"/>
      <c r="AI108" s="100"/>
      <c r="AJ108" s="100"/>
      <c r="AK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67">
        <f t="shared" si="1"/>
        <v>0</v>
      </c>
    </row>
    <row r="109" spans="1:50" x14ac:dyDescent="0.3">
      <c r="A109" s="67">
        <v>108</v>
      </c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C109" s="100"/>
      <c r="AD109" s="100"/>
      <c r="AE109" s="100"/>
      <c r="AF109" s="100"/>
      <c r="AG109" s="100"/>
      <c r="AI109" s="100"/>
      <c r="AJ109" s="100"/>
      <c r="AK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67">
        <f t="shared" si="1"/>
        <v>0</v>
      </c>
    </row>
    <row r="110" spans="1:50" x14ac:dyDescent="0.3">
      <c r="A110" s="67">
        <v>109</v>
      </c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C110" s="100"/>
      <c r="AD110" s="100"/>
      <c r="AE110" s="100"/>
      <c r="AF110" s="100"/>
      <c r="AG110" s="100"/>
      <c r="AI110" s="100"/>
      <c r="AJ110" s="100"/>
      <c r="AK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67">
        <f t="shared" si="1"/>
        <v>0</v>
      </c>
    </row>
    <row r="111" spans="1:50" x14ac:dyDescent="0.3">
      <c r="A111" s="67">
        <v>110</v>
      </c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C111" s="100"/>
      <c r="AD111" s="100"/>
      <c r="AE111" s="100"/>
      <c r="AF111" s="100"/>
      <c r="AG111" s="100"/>
      <c r="AI111" s="100"/>
      <c r="AJ111" s="100"/>
      <c r="AK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67">
        <f t="shared" si="1"/>
        <v>0</v>
      </c>
    </row>
    <row r="112" spans="1:50" x14ac:dyDescent="0.3">
      <c r="A112" s="67">
        <v>111</v>
      </c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C112" s="100"/>
      <c r="AD112" s="100"/>
      <c r="AE112" s="100"/>
      <c r="AF112" s="100"/>
      <c r="AG112" s="100"/>
      <c r="AI112" s="100"/>
      <c r="AJ112" s="100"/>
      <c r="AK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67">
        <f t="shared" si="1"/>
        <v>0</v>
      </c>
    </row>
    <row r="113" spans="1:50" x14ac:dyDescent="0.3">
      <c r="A113" s="67">
        <v>112</v>
      </c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C113" s="100"/>
      <c r="AD113" s="100"/>
      <c r="AE113" s="100"/>
      <c r="AF113" s="100"/>
      <c r="AG113" s="100"/>
      <c r="AI113" s="100"/>
      <c r="AJ113" s="100"/>
      <c r="AK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67">
        <f t="shared" si="1"/>
        <v>0</v>
      </c>
    </row>
    <row r="114" spans="1:50" x14ac:dyDescent="0.3">
      <c r="A114" s="67">
        <v>113</v>
      </c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C114" s="100"/>
      <c r="AD114" s="100"/>
      <c r="AE114" s="100"/>
      <c r="AF114" s="100"/>
      <c r="AG114" s="100"/>
      <c r="AI114" s="100"/>
      <c r="AJ114" s="100"/>
      <c r="AK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67">
        <f t="shared" si="1"/>
        <v>0</v>
      </c>
    </row>
    <row r="115" spans="1:50" x14ac:dyDescent="0.3">
      <c r="A115" s="67">
        <v>114</v>
      </c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C115" s="100"/>
      <c r="AD115" s="100"/>
      <c r="AE115" s="100"/>
      <c r="AF115" s="100"/>
      <c r="AG115" s="100"/>
      <c r="AI115" s="100"/>
      <c r="AJ115" s="100"/>
      <c r="AK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67">
        <f t="shared" si="1"/>
        <v>0</v>
      </c>
    </row>
    <row r="116" spans="1:50" x14ac:dyDescent="0.3">
      <c r="A116" s="67">
        <v>115</v>
      </c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C116" s="100"/>
      <c r="AD116" s="100"/>
      <c r="AE116" s="100"/>
      <c r="AF116" s="100"/>
      <c r="AG116" s="100"/>
      <c r="AI116" s="100"/>
      <c r="AJ116" s="100"/>
      <c r="AK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67">
        <f t="shared" si="1"/>
        <v>0</v>
      </c>
    </row>
    <row r="117" spans="1:50" x14ac:dyDescent="0.3">
      <c r="A117" s="67">
        <v>116</v>
      </c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C117" s="100"/>
      <c r="AD117" s="100"/>
      <c r="AE117" s="100"/>
      <c r="AF117" s="100"/>
      <c r="AG117" s="100"/>
      <c r="AI117" s="100"/>
      <c r="AJ117" s="100"/>
      <c r="AK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67">
        <f t="shared" si="1"/>
        <v>0</v>
      </c>
    </row>
    <row r="118" spans="1:50" x14ac:dyDescent="0.3">
      <c r="A118" s="67">
        <v>117</v>
      </c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C118" s="100"/>
      <c r="AD118" s="100"/>
      <c r="AE118" s="100"/>
      <c r="AF118" s="100"/>
      <c r="AG118" s="100"/>
      <c r="AI118" s="100"/>
      <c r="AJ118" s="100"/>
      <c r="AK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67">
        <f t="shared" si="1"/>
        <v>0</v>
      </c>
    </row>
    <row r="119" spans="1:50" x14ac:dyDescent="0.3">
      <c r="A119" s="67">
        <v>118</v>
      </c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C119" s="100"/>
      <c r="AD119" s="100"/>
      <c r="AE119" s="100"/>
      <c r="AF119" s="100"/>
      <c r="AG119" s="100"/>
      <c r="AI119" s="100"/>
      <c r="AJ119" s="100"/>
      <c r="AK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67">
        <f t="shared" si="1"/>
        <v>0</v>
      </c>
    </row>
    <row r="120" spans="1:50" x14ac:dyDescent="0.3">
      <c r="A120" s="67">
        <v>119</v>
      </c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C120" s="100"/>
      <c r="AD120" s="100"/>
      <c r="AE120" s="100"/>
      <c r="AF120" s="100"/>
      <c r="AG120" s="100"/>
      <c r="AI120" s="100"/>
      <c r="AJ120" s="100"/>
      <c r="AK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67">
        <f t="shared" si="1"/>
        <v>0</v>
      </c>
    </row>
    <row r="121" spans="1:50" x14ac:dyDescent="0.3">
      <c r="A121" s="67">
        <v>120</v>
      </c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C121" s="100"/>
      <c r="AD121" s="100"/>
      <c r="AE121" s="100"/>
      <c r="AF121" s="100"/>
      <c r="AG121" s="100"/>
      <c r="AI121" s="100"/>
      <c r="AJ121" s="100"/>
      <c r="AK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67">
        <f t="shared" si="1"/>
        <v>0</v>
      </c>
    </row>
    <row r="122" spans="1:50" x14ac:dyDescent="0.3">
      <c r="A122" s="67">
        <v>121</v>
      </c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C122" s="100"/>
      <c r="AD122" s="100"/>
      <c r="AE122" s="100"/>
      <c r="AF122" s="100"/>
      <c r="AG122" s="100"/>
      <c r="AI122" s="100"/>
      <c r="AJ122" s="100"/>
      <c r="AK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67">
        <f t="shared" si="1"/>
        <v>0</v>
      </c>
    </row>
    <row r="123" spans="1:50" x14ac:dyDescent="0.3">
      <c r="A123" s="67">
        <v>122</v>
      </c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C123" s="100"/>
      <c r="AD123" s="100"/>
      <c r="AE123" s="100"/>
      <c r="AF123" s="100"/>
      <c r="AG123" s="100"/>
      <c r="AI123" s="100"/>
      <c r="AJ123" s="100"/>
      <c r="AK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67">
        <f t="shared" si="1"/>
        <v>0</v>
      </c>
    </row>
    <row r="124" spans="1:50" x14ac:dyDescent="0.3">
      <c r="A124" s="67">
        <v>123</v>
      </c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C124" s="100"/>
      <c r="AD124" s="100"/>
      <c r="AE124" s="100"/>
      <c r="AF124" s="100"/>
      <c r="AG124" s="100"/>
      <c r="AI124" s="100"/>
      <c r="AJ124" s="100"/>
      <c r="AK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67">
        <f t="shared" si="1"/>
        <v>0</v>
      </c>
    </row>
    <row r="125" spans="1:50" x14ac:dyDescent="0.3">
      <c r="A125" s="67">
        <v>124</v>
      </c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C125" s="100"/>
      <c r="AD125" s="100"/>
      <c r="AE125" s="100"/>
      <c r="AF125" s="100"/>
      <c r="AG125" s="100"/>
      <c r="AI125" s="100"/>
      <c r="AJ125" s="100"/>
      <c r="AK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67">
        <f t="shared" ref="AX125:AX188" si="2">SUM(I125:AW125)</f>
        <v>0</v>
      </c>
    </row>
    <row r="126" spans="1:50" x14ac:dyDescent="0.3">
      <c r="A126" s="67">
        <v>125</v>
      </c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C126" s="100"/>
      <c r="AD126" s="100"/>
      <c r="AE126" s="100"/>
      <c r="AF126" s="100"/>
      <c r="AG126" s="100"/>
      <c r="AI126" s="100"/>
      <c r="AJ126" s="100"/>
      <c r="AK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67">
        <f t="shared" si="2"/>
        <v>0</v>
      </c>
    </row>
    <row r="127" spans="1:50" x14ac:dyDescent="0.3">
      <c r="A127" s="67">
        <v>126</v>
      </c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C127" s="100"/>
      <c r="AD127" s="100"/>
      <c r="AE127" s="100"/>
      <c r="AF127" s="100"/>
      <c r="AG127" s="100"/>
      <c r="AI127" s="100"/>
      <c r="AJ127" s="100"/>
      <c r="AK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67">
        <f t="shared" si="2"/>
        <v>0</v>
      </c>
    </row>
    <row r="128" spans="1:50" x14ac:dyDescent="0.3">
      <c r="A128" s="67">
        <v>127</v>
      </c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C128" s="100"/>
      <c r="AD128" s="100"/>
      <c r="AE128" s="100"/>
      <c r="AF128" s="100"/>
      <c r="AG128" s="100"/>
      <c r="AI128" s="100"/>
      <c r="AJ128" s="100"/>
      <c r="AK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67">
        <f t="shared" si="2"/>
        <v>0</v>
      </c>
    </row>
    <row r="129" spans="1:50" x14ac:dyDescent="0.3">
      <c r="A129" s="67">
        <v>128</v>
      </c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C129" s="100"/>
      <c r="AD129" s="100"/>
      <c r="AE129" s="100"/>
      <c r="AF129" s="100"/>
      <c r="AG129" s="100"/>
      <c r="AI129" s="100"/>
      <c r="AJ129" s="100"/>
      <c r="AK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67">
        <f t="shared" si="2"/>
        <v>0</v>
      </c>
    </row>
    <row r="130" spans="1:50" x14ac:dyDescent="0.3">
      <c r="A130" s="67">
        <v>129</v>
      </c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C130" s="100"/>
      <c r="AD130" s="100"/>
      <c r="AE130" s="100"/>
      <c r="AF130" s="100"/>
      <c r="AG130" s="100"/>
      <c r="AI130" s="100"/>
      <c r="AJ130" s="100"/>
      <c r="AK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67">
        <f t="shared" si="2"/>
        <v>0</v>
      </c>
    </row>
    <row r="131" spans="1:50" x14ac:dyDescent="0.3">
      <c r="A131" s="67">
        <v>130</v>
      </c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C131" s="100"/>
      <c r="AD131" s="100"/>
      <c r="AE131" s="100"/>
      <c r="AF131" s="100"/>
      <c r="AG131" s="100"/>
      <c r="AI131" s="100"/>
      <c r="AJ131" s="100"/>
      <c r="AK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67">
        <f t="shared" si="2"/>
        <v>0</v>
      </c>
    </row>
    <row r="132" spans="1:50" x14ac:dyDescent="0.3">
      <c r="A132" s="67">
        <v>131</v>
      </c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C132" s="100"/>
      <c r="AD132" s="100"/>
      <c r="AE132" s="100"/>
      <c r="AF132" s="100"/>
      <c r="AG132" s="100"/>
      <c r="AI132" s="100"/>
      <c r="AJ132" s="100"/>
      <c r="AK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67">
        <f t="shared" si="2"/>
        <v>0</v>
      </c>
    </row>
    <row r="133" spans="1:50" x14ac:dyDescent="0.3">
      <c r="A133" s="67">
        <v>132</v>
      </c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C133" s="100"/>
      <c r="AD133" s="100"/>
      <c r="AE133" s="100"/>
      <c r="AF133" s="100"/>
      <c r="AG133" s="100"/>
      <c r="AI133" s="100"/>
      <c r="AJ133" s="100"/>
      <c r="AK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67">
        <f t="shared" si="2"/>
        <v>0</v>
      </c>
    </row>
    <row r="134" spans="1:50" x14ac:dyDescent="0.3">
      <c r="A134" s="67">
        <v>133</v>
      </c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C134" s="100"/>
      <c r="AD134" s="100"/>
      <c r="AE134" s="100"/>
      <c r="AF134" s="100"/>
      <c r="AG134" s="100"/>
      <c r="AI134" s="100"/>
      <c r="AJ134" s="100"/>
      <c r="AK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67">
        <f t="shared" si="2"/>
        <v>0</v>
      </c>
    </row>
    <row r="135" spans="1:50" x14ac:dyDescent="0.3">
      <c r="A135" s="67">
        <v>134</v>
      </c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C135" s="100"/>
      <c r="AD135" s="100"/>
      <c r="AE135" s="100"/>
      <c r="AF135" s="100"/>
      <c r="AG135" s="100"/>
      <c r="AI135" s="100"/>
      <c r="AJ135" s="100"/>
      <c r="AK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67">
        <f t="shared" si="2"/>
        <v>0</v>
      </c>
    </row>
    <row r="136" spans="1:50" x14ac:dyDescent="0.3">
      <c r="A136" s="67">
        <v>135</v>
      </c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C136" s="100"/>
      <c r="AD136" s="100"/>
      <c r="AE136" s="100"/>
      <c r="AF136" s="100"/>
      <c r="AG136" s="100"/>
      <c r="AI136" s="100"/>
      <c r="AJ136" s="100"/>
      <c r="AK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67">
        <f t="shared" si="2"/>
        <v>0</v>
      </c>
    </row>
    <row r="137" spans="1:50" x14ac:dyDescent="0.3">
      <c r="A137" s="67">
        <v>136</v>
      </c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C137" s="100"/>
      <c r="AD137" s="100"/>
      <c r="AE137" s="100"/>
      <c r="AF137" s="100"/>
      <c r="AG137" s="100"/>
      <c r="AI137" s="100"/>
      <c r="AJ137" s="100"/>
      <c r="AK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67">
        <f t="shared" si="2"/>
        <v>0</v>
      </c>
    </row>
    <row r="138" spans="1:50" x14ac:dyDescent="0.3">
      <c r="A138" s="67">
        <v>137</v>
      </c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C138" s="100"/>
      <c r="AD138" s="100"/>
      <c r="AE138" s="100"/>
      <c r="AF138" s="100"/>
      <c r="AG138" s="100"/>
      <c r="AI138" s="100"/>
      <c r="AJ138" s="100"/>
      <c r="AK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67">
        <f t="shared" si="2"/>
        <v>0</v>
      </c>
    </row>
    <row r="139" spans="1:50" x14ac:dyDescent="0.3">
      <c r="A139" s="67">
        <v>138</v>
      </c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C139" s="100"/>
      <c r="AD139" s="100"/>
      <c r="AE139" s="100"/>
      <c r="AF139" s="100"/>
      <c r="AG139" s="100"/>
      <c r="AI139" s="100"/>
      <c r="AJ139" s="100"/>
      <c r="AK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67">
        <f t="shared" si="2"/>
        <v>0</v>
      </c>
    </row>
    <row r="140" spans="1:50" x14ac:dyDescent="0.3">
      <c r="A140" s="67">
        <v>139</v>
      </c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C140" s="100"/>
      <c r="AD140" s="100"/>
      <c r="AE140" s="100"/>
      <c r="AF140" s="100"/>
      <c r="AG140" s="100"/>
      <c r="AI140" s="100"/>
      <c r="AJ140" s="100"/>
      <c r="AK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67">
        <f t="shared" si="2"/>
        <v>0</v>
      </c>
    </row>
    <row r="141" spans="1:50" x14ac:dyDescent="0.3">
      <c r="A141" s="67">
        <v>140</v>
      </c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C141" s="100"/>
      <c r="AD141" s="100"/>
      <c r="AE141" s="100"/>
      <c r="AF141" s="100"/>
      <c r="AG141" s="100"/>
      <c r="AI141" s="100"/>
      <c r="AJ141" s="100"/>
      <c r="AK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67">
        <f t="shared" si="2"/>
        <v>0</v>
      </c>
    </row>
    <row r="142" spans="1:50" x14ac:dyDescent="0.3">
      <c r="A142" s="67">
        <v>141</v>
      </c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C142" s="100"/>
      <c r="AD142" s="100"/>
      <c r="AE142" s="100"/>
      <c r="AF142" s="100"/>
      <c r="AG142" s="100"/>
      <c r="AI142" s="100"/>
      <c r="AJ142" s="100"/>
      <c r="AK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67">
        <f t="shared" si="2"/>
        <v>0</v>
      </c>
    </row>
    <row r="143" spans="1:50" x14ac:dyDescent="0.3">
      <c r="A143" s="67">
        <v>142</v>
      </c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C143" s="100"/>
      <c r="AD143" s="100"/>
      <c r="AE143" s="100"/>
      <c r="AF143" s="100"/>
      <c r="AG143" s="100"/>
      <c r="AI143" s="100"/>
      <c r="AJ143" s="100"/>
      <c r="AK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67">
        <f t="shared" si="2"/>
        <v>0</v>
      </c>
    </row>
    <row r="144" spans="1:50" x14ac:dyDescent="0.3">
      <c r="A144" s="67">
        <v>143</v>
      </c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C144" s="100"/>
      <c r="AD144" s="100"/>
      <c r="AE144" s="100"/>
      <c r="AF144" s="100"/>
      <c r="AG144" s="100"/>
      <c r="AI144" s="100"/>
      <c r="AJ144" s="100"/>
      <c r="AK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67">
        <f t="shared" si="2"/>
        <v>0</v>
      </c>
    </row>
    <row r="145" spans="1:50" x14ac:dyDescent="0.3">
      <c r="A145" s="67">
        <v>144</v>
      </c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C145" s="100"/>
      <c r="AD145" s="100"/>
      <c r="AE145" s="100"/>
      <c r="AF145" s="100"/>
      <c r="AG145" s="100"/>
      <c r="AI145" s="100"/>
      <c r="AJ145" s="100"/>
      <c r="AK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67">
        <f t="shared" si="2"/>
        <v>0</v>
      </c>
    </row>
    <row r="146" spans="1:50" x14ac:dyDescent="0.3">
      <c r="A146" s="67">
        <v>145</v>
      </c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C146" s="100"/>
      <c r="AD146" s="100"/>
      <c r="AE146" s="100"/>
      <c r="AF146" s="100"/>
      <c r="AG146" s="100"/>
      <c r="AI146" s="100"/>
      <c r="AJ146" s="100"/>
      <c r="AK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67">
        <f t="shared" si="2"/>
        <v>0</v>
      </c>
    </row>
    <row r="147" spans="1:50" x14ac:dyDescent="0.3">
      <c r="A147" s="67">
        <v>146</v>
      </c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C147" s="100"/>
      <c r="AD147" s="100"/>
      <c r="AE147" s="100"/>
      <c r="AF147" s="100"/>
      <c r="AG147" s="100"/>
      <c r="AI147" s="100"/>
      <c r="AJ147" s="100"/>
      <c r="AK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67">
        <f t="shared" si="2"/>
        <v>0</v>
      </c>
    </row>
    <row r="148" spans="1:50" x14ac:dyDescent="0.3">
      <c r="A148" s="67">
        <v>147</v>
      </c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C148" s="100"/>
      <c r="AD148" s="100"/>
      <c r="AE148" s="100"/>
      <c r="AF148" s="100"/>
      <c r="AG148" s="100"/>
      <c r="AI148" s="100"/>
      <c r="AJ148" s="100"/>
      <c r="AK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67">
        <f t="shared" si="2"/>
        <v>0</v>
      </c>
    </row>
    <row r="149" spans="1:50" x14ac:dyDescent="0.3">
      <c r="A149" s="67">
        <v>148</v>
      </c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C149" s="100"/>
      <c r="AD149" s="100"/>
      <c r="AE149" s="100"/>
      <c r="AF149" s="100"/>
      <c r="AG149" s="100"/>
      <c r="AI149" s="100"/>
      <c r="AJ149" s="100"/>
      <c r="AK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67">
        <f t="shared" si="2"/>
        <v>0</v>
      </c>
    </row>
    <row r="150" spans="1:50" x14ac:dyDescent="0.3">
      <c r="A150" s="67">
        <v>149</v>
      </c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C150" s="100"/>
      <c r="AD150" s="100"/>
      <c r="AE150" s="100"/>
      <c r="AF150" s="100"/>
      <c r="AG150" s="100"/>
      <c r="AI150" s="100"/>
      <c r="AJ150" s="100"/>
      <c r="AK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67">
        <f t="shared" si="2"/>
        <v>0</v>
      </c>
    </row>
    <row r="151" spans="1:50" x14ac:dyDescent="0.3">
      <c r="A151" s="67">
        <v>150</v>
      </c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C151" s="100"/>
      <c r="AD151" s="100"/>
      <c r="AE151" s="100"/>
      <c r="AF151" s="100"/>
      <c r="AG151" s="100"/>
      <c r="AI151" s="100"/>
      <c r="AJ151" s="100"/>
      <c r="AK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67">
        <f t="shared" si="2"/>
        <v>0</v>
      </c>
    </row>
    <row r="152" spans="1:50" x14ac:dyDescent="0.3">
      <c r="A152" s="67">
        <v>151</v>
      </c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C152" s="100"/>
      <c r="AD152" s="100"/>
      <c r="AE152" s="100"/>
      <c r="AF152" s="100"/>
      <c r="AG152" s="100"/>
      <c r="AI152" s="100"/>
      <c r="AJ152" s="100"/>
      <c r="AK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67">
        <f t="shared" si="2"/>
        <v>0</v>
      </c>
    </row>
    <row r="153" spans="1:50" x14ac:dyDescent="0.3">
      <c r="A153" s="67">
        <v>152</v>
      </c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C153" s="100"/>
      <c r="AD153" s="100"/>
      <c r="AE153" s="100"/>
      <c r="AF153" s="100"/>
      <c r="AG153" s="100"/>
      <c r="AI153" s="100"/>
      <c r="AJ153" s="100"/>
      <c r="AK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67">
        <f t="shared" si="2"/>
        <v>0</v>
      </c>
    </row>
    <row r="154" spans="1:50" x14ac:dyDescent="0.3">
      <c r="A154" s="67">
        <v>153</v>
      </c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C154" s="100"/>
      <c r="AD154" s="100"/>
      <c r="AE154" s="100"/>
      <c r="AF154" s="100"/>
      <c r="AG154" s="100"/>
      <c r="AI154" s="100"/>
      <c r="AJ154" s="100"/>
      <c r="AK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67">
        <f t="shared" si="2"/>
        <v>0</v>
      </c>
    </row>
    <row r="155" spans="1:50" x14ac:dyDescent="0.3">
      <c r="A155" s="67">
        <v>154</v>
      </c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C155" s="100"/>
      <c r="AD155" s="100"/>
      <c r="AE155" s="100"/>
      <c r="AF155" s="100"/>
      <c r="AG155" s="100"/>
      <c r="AI155" s="100"/>
      <c r="AJ155" s="100"/>
      <c r="AK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67">
        <f t="shared" si="2"/>
        <v>0</v>
      </c>
    </row>
    <row r="156" spans="1:50" x14ac:dyDescent="0.3">
      <c r="A156" s="67">
        <v>155</v>
      </c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C156" s="100"/>
      <c r="AD156" s="100"/>
      <c r="AE156" s="100"/>
      <c r="AF156" s="100"/>
      <c r="AG156" s="100"/>
      <c r="AI156" s="100"/>
      <c r="AJ156" s="100"/>
      <c r="AK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67">
        <f t="shared" si="2"/>
        <v>0</v>
      </c>
    </row>
    <row r="157" spans="1:50" x14ac:dyDescent="0.3">
      <c r="A157" s="67">
        <v>156</v>
      </c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C157" s="100"/>
      <c r="AD157" s="100"/>
      <c r="AE157" s="100"/>
      <c r="AF157" s="100"/>
      <c r="AG157" s="100"/>
      <c r="AI157" s="100"/>
      <c r="AJ157" s="100"/>
      <c r="AK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67">
        <f t="shared" si="2"/>
        <v>0</v>
      </c>
    </row>
    <row r="158" spans="1:50" x14ac:dyDescent="0.3">
      <c r="A158" s="67">
        <v>157</v>
      </c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C158" s="100"/>
      <c r="AD158" s="100"/>
      <c r="AE158" s="100"/>
      <c r="AF158" s="100"/>
      <c r="AG158" s="100"/>
      <c r="AI158" s="100"/>
      <c r="AJ158" s="100"/>
      <c r="AK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67">
        <f t="shared" si="2"/>
        <v>0</v>
      </c>
    </row>
    <row r="159" spans="1:50" x14ac:dyDescent="0.3">
      <c r="A159" s="67">
        <v>158</v>
      </c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C159" s="100"/>
      <c r="AD159" s="100"/>
      <c r="AE159" s="100"/>
      <c r="AF159" s="100"/>
      <c r="AG159" s="100"/>
      <c r="AI159" s="100"/>
      <c r="AJ159" s="100"/>
      <c r="AK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67">
        <f t="shared" si="2"/>
        <v>0</v>
      </c>
    </row>
    <row r="160" spans="1:50" x14ac:dyDescent="0.3">
      <c r="A160" s="67">
        <v>159</v>
      </c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C160" s="100"/>
      <c r="AD160" s="100"/>
      <c r="AE160" s="100"/>
      <c r="AF160" s="100"/>
      <c r="AG160" s="100"/>
      <c r="AI160" s="100"/>
      <c r="AJ160" s="100"/>
      <c r="AK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67">
        <f t="shared" si="2"/>
        <v>0</v>
      </c>
    </row>
    <row r="161" spans="1:50" x14ac:dyDescent="0.3">
      <c r="A161" s="67">
        <v>160</v>
      </c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C161" s="100"/>
      <c r="AD161" s="100"/>
      <c r="AE161" s="100"/>
      <c r="AF161" s="100"/>
      <c r="AG161" s="100"/>
      <c r="AI161" s="100"/>
      <c r="AJ161" s="100"/>
      <c r="AK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67">
        <f t="shared" si="2"/>
        <v>0</v>
      </c>
    </row>
    <row r="162" spans="1:50" x14ac:dyDescent="0.3">
      <c r="A162" s="67">
        <v>161</v>
      </c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C162" s="100"/>
      <c r="AD162" s="100"/>
      <c r="AE162" s="100"/>
      <c r="AF162" s="100"/>
      <c r="AG162" s="100"/>
      <c r="AI162" s="100"/>
      <c r="AJ162" s="100"/>
      <c r="AK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67">
        <f t="shared" si="2"/>
        <v>0</v>
      </c>
    </row>
    <row r="163" spans="1:50" x14ac:dyDescent="0.3">
      <c r="A163" s="67">
        <v>162</v>
      </c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C163" s="100"/>
      <c r="AD163" s="100"/>
      <c r="AE163" s="100"/>
      <c r="AF163" s="100"/>
      <c r="AG163" s="100"/>
      <c r="AI163" s="100"/>
      <c r="AJ163" s="100"/>
      <c r="AK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67">
        <f t="shared" si="2"/>
        <v>0</v>
      </c>
    </row>
    <row r="164" spans="1:50" x14ac:dyDescent="0.3">
      <c r="A164" s="67">
        <v>163</v>
      </c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C164" s="100"/>
      <c r="AD164" s="100"/>
      <c r="AE164" s="100"/>
      <c r="AF164" s="100"/>
      <c r="AG164" s="100"/>
      <c r="AI164" s="100"/>
      <c r="AJ164" s="100"/>
      <c r="AK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67">
        <f t="shared" si="2"/>
        <v>0</v>
      </c>
    </row>
    <row r="165" spans="1:50" x14ac:dyDescent="0.3">
      <c r="A165" s="67">
        <v>164</v>
      </c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C165" s="100"/>
      <c r="AD165" s="100"/>
      <c r="AE165" s="100"/>
      <c r="AF165" s="100"/>
      <c r="AG165" s="100"/>
      <c r="AI165" s="100"/>
      <c r="AJ165" s="100"/>
      <c r="AK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67">
        <f t="shared" si="2"/>
        <v>0</v>
      </c>
    </row>
    <row r="166" spans="1:50" x14ac:dyDescent="0.3">
      <c r="A166" s="67">
        <v>165</v>
      </c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C166" s="100"/>
      <c r="AD166" s="100"/>
      <c r="AE166" s="100"/>
      <c r="AF166" s="100"/>
      <c r="AG166" s="100"/>
      <c r="AI166" s="100"/>
      <c r="AJ166" s="100"/>
      <c r="AK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67">
        <f t="shared" si="2"/>
        <v>0</v>
      </c>
    </row>
    <row r="167" spans="1:50" x14ac:dyDescent="0.3">
      <c r="A167" s="67">
        <v>166</v>
      </c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C167" s="100"/>
      <c r="AD167" s="100"/>
      <c r="AE167" s="100"/>
      <c r="AF167" s="100"/>
      <c r="AG167" s="100"/>
      <c r="AI167" s="100"/>
      <c r="AJ167" s="100"/>
      <c r="AK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67">
        <f t="shared" si="2"/>
        <v>0</v>
      </c>
    </row>
    <row r="168" spans="1:50" x14ac:dyDescent="0.3">
      <c r="A168" s="67">
        <v>167</v>
      </c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C168" s="100"/>
      <c r="AD168" s="100"/>
      <c r="AE168" s="100"/>
      <c r="AF168" s="100"/>
      <c r="AG168" s="100"/>
      <c r="AI168" s="100"/>
      <c r="AJ168" s="100"/>
      <c r="AK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67">
        <f t="shared" si="2"/>
        <v>0</v>
      </c>
    </row>
    <row r="169" spans="1:50" x14ac:dyDescent="0.3">
      <c r="A169" s="67">
        <v>168</v>
      </c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C169" s="100"/>
      <c r="AD169" s="100"/>
      <c r="AE169" s="100"/>
      <c r="AF169" s="100"/>
      <c r="AG169" s="100"/>
      <c r="AI169" s="100"/>
      <c r="AJ169" s="100"/>
      <c r="AK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67">
        <f t="shared" si="2"/>
        <v>0</v>
      </c>
    </row>
    <row r="170" spans="1:50" x14ac:dyDescent="0.3">
      <c r="A170" s="67">
        <v>169</v>
      </c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C170" s="100"/>
      <c r="AD170" s="100"/>
      <c r="AE170" s="100"/>
      <c r="AF170" s="100"/>
      <c r="AG170" s="100"/>
      <c r="AI170" s="100"/>
      <c r="AJ170" s="100"/>
      <c r="AK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67">
        <f t="shared" si="2"/>
        <v>0</v>
      </c>
    </row>
    <row r="171" spans="1:50" x14ac:dyDescent="0.3">
      <c r="A171" s="67">
        <v>170</v>
      </c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C171" s="100"/>
      <c r="AD171" s="100"/>
      <c r="AE171" s="100"/>
      <c r="AF171" s="100"/>
      <c r="AG171" s="100"/>
      <c r="AI171" s="100"/>
      <c r="AJ171" s="100"/>
      <c r="AK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67">
        <f t="shared" si="2"/>
        <v>0</v>
      </c>
    </row>
    <row r="172" spans="1:50" x14ac:dyDescent="0.3">
      <c r="A172" s="67">
        <v>171</v>
      </c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C172" s="100"/>
      <c r="AD172" s="100"/>
      <c r="AE172" s="100"/>
      <c r="AF172" s="100"/>
      <c r="AG172" s="100"/>
      <c r="AI172" s="100"/>
      <c r="AJ172" s="100"/>
      <c r="AK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67">
        <f t="shared" si="2"/>
        <v>0</v>
      </c>
    </row>
    <row r="173" spans="1:50" x14ac:dyDescent="0.3">
      <c r="A173" s="67">
        <v>172</v>
      </c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C173" s="100"/>
      <c r="AD173" s="100"/>
      <c r="AE173" s="100"/>
      <c r="AF173" s="100"/>
      <c r="AG173" s="100"/>
      <c r="AI173" s="100"/>
      <c r="AJ173" s="100"/>
      <c r="AK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67">
        <f t="shared" si="2"/>
        <v>0</v>
      </c>
    </row>
    <row r="174" spans="1:50" x14ac:dyDescent="0.3">
      <c r="A174" s="67">
        <v>173</v>
      </c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C174" s="100"/>
      <c r="AD174" s="100"/>
      <c r="AE174" s="100"/>
      <c r="AF174" s="100"/>
      <c r="AG174" s="100"/>
      <c r="AI174" s="100"/>
      <c r="AJ174" s="100"/>
      <c r="AK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67">
        <f t="shared" si="2"/>
        <v>0</v>
      </c>
    </row>
    <row r="175" spans="1:50" x14ac:dyDescent="0.3">
      <c r="A175" s="67">
        <v>174</v>
      </c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C175" s="100"/>
      <c r="AD175" s="100"/>
      <c r="AE175" s="100"/>
      <c r="AF175" s="100"/>
      <c r="AG175" s="100"/>
      <c r="AI175" s="100"/>
      <c r="AJ175" s="100"/>
      <c r="AK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67">
        <f t="shared" si="2"/>
        <v>0</v>
      </c>
    </row>
    <row r="176" spans="1:50" x14ac:dyDescent="0.3">
      <c r="A176" s="67">
        <v>175</v>
      </c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C176" s="100"/>
      <c r="AD176" s="100"/>
      <c r="AE176" s="100"/>
      <c r="AF176" s="100"/>
      <c r="AG176" s="100"/>
      <c r="AI176" s="100"/>
      <c r="AJ176" s="100"/>
      <c r="AK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67">
        <f t="shared" si="2"/>
        <v>0</v>
      </c>
    </row>
    <row r="177" spans="1:50" x14ac:dyDescent="0.3">
      <c r="A177" s="67">
        <v>176</v>
      </c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C177" s="100"/>
      <c r="AD177" s="100"/>
      <c r="AE177" s="100"/>
      <c r="AF177" s="100"/>
      <c r="AG177" s="100"/>
      <c r="AI177" s="100"/>
      <c r="AJ177" s="100"/>
      <c r="AK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67">
        <f t="shared" si="2"/>
        <v>0</v>
      </c>
    </row>
    <row r="178" spans="1:50" x14ac:dyDescent="0.3">
      <c r="A178" s="67">
        <v>177</v>
      </c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C178" s="100"/>
      <c r="AD178" s="100"/>
      <c r="AE178" s="100"/>
      <c r="AF178" s="100"/>
      <c r="AG178" s="100"/>
      <c r="AI178" s="100"/>
      <c r="AJ178" s="100"/>
      <c r="AK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67">
        <f t="shared" si="2"/>
        <v>0</v>
      </c>
    </row>
    <row r="179" spans="1:50" x14ac:dyDescent="0.3">
      <c r="A179" s="67">
        <v>178</v>
      </c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C179" s="100"/>
      <c r="AD179" s="100"/>
      <c r="AE179" s="100"/>
      <c r="AF179" s="100"/>
      <c r="AG179" s="100"/>
      <c r="AI179" s="100"/>
      <c r="AJ179" s="100"/>
      <c r="AK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67">
        <f t="shared" si="2"/>
        <v>0</v>
      </c>
    </row>
    <row r="180" spans="1:50" x14ac:dyDescent="0.3">
      <c r="A180" s="67">
        <v>179</v>
      </c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C180" s="100"/>
      <c r="AD180" s="100"/>
      <c r="AE180" s="100"/>
      <c r="AF180" s="100"/>
      <c r="AG180" s="100"/>
      <c r="AI180" s="100"/>
      <c r="AJ180" s="100"/>
      <c r="AK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67">
        <f t="shared" si="2"/>
        <v>0</v>
      </c>
    </row>
    <row r="181" spans="1:50" x14ac:dyDescent="0.3">
      <c r="A181" s="67">
        <v>180</v>
      </c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C181" s="100"/>
      <c r="AD181" s="100"/>
      <c r="AE181" s="100"/>
      <c r="AF181" s="100"/>
      <c r="AG181" s="100"/>
      <c r="AI181" s="100"/>
      <c r="AJ181" s="100"/>
      <c r="AK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67">
        <f t="shared" si="2"/>
        <v>0</v>
      </c>
    </row>
    <row r="182" spans="1:50" x14ac:dyDescent="0.3">
      <c r="A182" s="67">
        <v>181</v>
      </c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C182" s="100"/>
      <c r="AD182" s="100"/>
      <c r="AE182" s="100"/>
      <c r="AF182" s="100"/>
      <c r="AG182" s="100"/>
      <c r="AI182" s="100"/>
      <c r="AJ182" s="100"/>
      <c r="AK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67">
        <f t="shared" si="2"/>
        <v>0</v>
      </c>
    </row>
    <row r="183" spans="1:50" x14ac:dyDescent="0.3">
      <c r="A183" s="67">
        <v>182</v>
      </c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C183" s="100"/>
      <c r="AD183" s="100"/>
      <c r="AE183" s="100"/>
      <c r="AF183" s="100"/>
      <c r="AG183" s="100"/>
      <c r="AI183" s="100"/>
      <c r="AJ183" s="100"/>
      <c r="AK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67">
        <f t="shared" si="2"/>
        <v>0</v>
      </c>
    </row>
    <row r="184" spans="1:50" x14ac:dyDescent="0.3">
      <c r="A184" s="67">
        <v>183</v>
      </c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C184" s="100"/>
      <c r="AD184" s="100"/>
      <c r="AE184" s="100"/>
      <c r="AF184" s="100"/>
      <c r="AG184" s="100"/>
      <c r="AI184" s="100"/>
      <c r="AJ184" s="100"/>
      <c r="AK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67">
        <f t="shared" si="2"/>
        <v>0</v>
      </c>
    </row>
    <row r="185" spans="1:50" x14ac:dyDescent="0.3">
      <c r="A185" s="67">
        <v>184</v>
      </c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C185" s="100"/>
      <c r="AD185" s="100"/>
      <c r="AE185" s="100"/>
      <c r="AF185" s="100"/>
      <c r="AG185" s="100"/>
      <c r="AI185" s="100"/>
      <c r="AJ185" s="100"/>
      <c r="AK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67">
        <f t="shared" si="2"/>
        <v>0</v>
      </c>
    </row>
    <row r="186" spans="1:50" x14ac:dyDescent="0.3">
      <c r="A186" s="67">
        <v>185</v>
      </c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C186" s="100"/>
      <c r="AD186" s="100"/>
      <c r="AE186" s="100"/>
      <c r="AF186" s="100"/>
      <c r="AG186" s="100"/>
      <c r="AI186" s="100"/>
      <c r="AJ186" s="100"/>
      <c r="AK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67">
        <f t="shared" si="2"/>
        <v>0</v>
      </c>
    </row>
    <row r="187" spans="1:50" x14ac:dyDescent="0.3">
      <c r="A187" s="67">
        <v>186</v>
      </c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C187" s="100"/>
      <c r="AD187" s="100"/>
      <c r="AE187" s="100"/>
      <c r="AF187" s="100"/>
      <c r="AG187" s="100"/>
      <c r="AI187" s="100"/>
      <c r="AJ187" s="100"/>
      <c r="AK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67">
        <f t="shared" si="2"/>
        <v>0</v>
      </c>
    </row>
    <row r="188" spans="1:50" x14ac:dyDescent="0.3">
      <c r="A188" s="67">
        <v>187</v>
      </c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C188" s="100"/>
      <c r="AD188" s="100"/>
      <c r="AE188" s="100"/>
      <c r="AF188" s="100"/>
      <c r="AG188" s="100"/>
      <c r="AI188" s="100"/>
      <c r="AJ188" s="100"/>
      <c r="AK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67">
        <f t="shared" si="2"/>
        <v>0</v>
      </c>
    </row>
    <row r="189" spans="1:50" x14ac:dyDescent="0.3">
      <c r="A189" s="67">
        <v>188</v>
      </c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C189" s="100"/>
      <c r="AD189" s="100"/>
      <c r="AE189" s="100"/>
      <c r="AF189" s="100"/>
      <c r="AG189" s="100"/>
      <c r="AI189" s="100"/>
      <c r="AJ189" s="100"/>
      <c r="AK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67">
        <f t="shared" ref="AX189:AX252" si="3">SUM(I189:AW189)</f>
        <v>0</v>
      </c>
    </row>
    <row r="190" spans="1:50" x14ac:dyDescent="0.3">
      <c r="A190" s="67">
        <v>189</v>
      </c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C190" s="100"/>
      <c r="AD190" s="100"/>
      <c r="AE190" s="100"/>
      <c r="AF190" s="100"/>
      <c r="AG190" s="100"/>
      <c r="AI190" s="100"/>
      <c r="AJ190" s="100"/>
      <c r="AK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67">
        <f t="shared" si="3"/>
        <v>0</v>
      </c>
    </row>
    <row r="191" spans="1:50" x14ac:dyDescent="0.3">
      <c r="A191" s="67">
        <v>190</v>
      </c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C191" s="100"/>
      <c r="AD191" s="100"/>
      <c r="AE191" s="100"/>
      <c r="AF191" s="100"/>
      <c r="AG191" s="100"/>
      <c r="AI191" s="100"/>
      <c r="AJ191" s="100"/>
      <c r="AK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67">
        <f t="shared" si="3"/>
        <v>0</v>
      </c>
    </row>
    <row r="192" spans="1:50" x14ac:dyDescent="0.3">
      <c r="A192" s="67">
        <v>191</v>
      </c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C192" s="100"/>
      <c r="AD192" s="100"/>
      <c r="AE192" s="100"/>
      <c r="AF192" s="100"/>
      <c r="AG192" s="100"/>
      <c r="AI192" s="100"/>
      <c r="AJ192" s="100"/>
      <c r="AK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67">
        <f t="shared" si="3"/>
        <v>0</v>
      </c>
    </row>
    <row r="193" spans="1:50" x14ac:dyDescent="0.3">
      <c r="A193" s="67">
        <v>192</v>
      </c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C193" s="100"/>
      <c r="AD193" s="100"/>
      <c r="AE193" s="100"/>
      <c r="AF193" s="100"/>
      <c r="AG193" s="100"/>
      <c r="AI193" s="100"/>
      <c r="AJ193" s="100"/>
      <c r="AK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67">
        <f t="shared" si="3"/>
        <v>0</v>
      </c>
    </row>
    <row r="194" spans="1:50" x14ac:dyDescent="0.3">
      <c r="A194" s="67">
        <v>193</v>
      </c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C194" s="100"/>
      <c r="AD194" s="100"/>
      <c r="AE194" s="100"/>
      <c r="AF194" s="100"/>
      <c r="AG194" s="100"/>
      <c r="AI194" s="100"/>
      <c r="AJ194" s="100"/>
      <c r="AK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67">
        <f t="shared" si="3"/>
        <v>0</v>
      </c>
    </row>
    <row r="195" spans="1:50" x14ac:dyDescent="0.3">
      <c r="A195" s="67">
        <v>194</v>
      </c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C195" s="100"/>
      <c r="AD195" s="100"/>
      <c r="AE195" s="100"/>
      <c r="AF195" s="100"/>
      <c r="AG195" s="100"/>
      <c r="AI195" s="100"/>
      <c r="AJ195" s="100"/>
      <c r="AK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67">
        <f t="shared" si="3"/>
        <v>0</v>
      </c>
    </row>
    <row r="196" spans="1:50" x14ac:dyDescent="0.3">
      <c r="A196" s="67">
        <v>195</v>
      </c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C196" s="100"/>
      <c r="AD196" s="100"/>
      <c r="AE196" s="100"/>
      <c r="AF196" s="100"/>
      <c r="AG196" s="100"/>
      <c r="AI196" s="100"/>
      <c r="AJ196" s="100"/>
      <c r="AK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67">
        <f t="shared" si="3"/>
        <v>0</v>
      </c>
    </row>
    <row r="197" spans="1:50" x14ac:dyDescent="0.3">
      <c r="A197" s="67">
        <v>196</v>
      </c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C197" s="100"/>
      <c r="AD197" s="100"/>
      <c r="AE197" s="100"/>
      <c r="AF197" s="100"/>
      <c r="AG197" s="100"/>
      <c r="AI197" s="100"/>
      <c r="AJ197" s="100"/>
      <c r="AK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67">
        <f t="shared" si="3"/>
        <v>0</v>
      </c>
    </row>
    <row r="198" spans="1:50" x14ac:dyDescent="0.3">
      <c r="A198" s="67">
        <v>197</v>
      </c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C198" s="100"/>
      <c r="AD198" s="100"/>
      <c r="AE198" s="100"/>
      <c r="AF198" s="100"/>
      <c r="AG198" s="100"/>
      <c r="AI198" s="100"/>
      <c r="AJ198" s="100"/>
      <c r="AK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67">
        <f t="shared" si="3"/>
        <v>0</v>
      </c>
    </row>
    <row r="199" spans="1:50" x14ac:dyDescent="0.3">
      <c r="A199" s="67">
        <v>198</v>
      </c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C199" s="100"/>
      <c r="AD199" s="100"/>
      <c r="AE199" s="100"/>
      <c r="AF199" s="100"/>
      <c r="AG199" s="100"/>
      <c r="AI199" s="100"/>
      <c r="AJ199" s="100"/>
      <c r="AK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67">
        <f t="shared" si="3"/>
        <v>0</v>
      </c>
    </row>
    <row r="200" spans="1:50" x14ac:dyDescent="0.3">
      <c r="A200" s="67">
        <v>199</v>
      </c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C200" s="100"/>
      <c r="AD200" s="100"/>
      <c r="AE200" s="100"/>
      <c r="AF200" s="100"/>
      <c r="AG200" s="100"/>
      <c r="AI200" s="100"/>
      <c r="AJ200" s="100"/>
      <c r="AK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67">
        <f t="shared" si="3"/>
        <v>0</v>
      </c>
    </row>
    <row r="201" spans="1:50" x14ac:dyDescent="0.3">
      <c r="A201" s="67">
        <v>200</v>
      </c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C201" s="100"/>
      <c r="AD201" s="100"/>
      <c r="AE201" s="100"/>
      <c r="AF201" s="100"/>
      <c r="AG201" s="100"/>
      <c r="AI201" s="100"/>
      <c r="AJ201" s="100"/>
      <c r="AK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67">
        <f t="shared" si="3"/>
        <v>0</v>
      </c>
    </row>
    <row r="202" spans="1:50" x14ac:dyDescent="0.3">
      <c r="A202" s="67">
        <v>201</v>
      </c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C202" s="100"/>
      <c r="AD202" s="100"/>
      <c r="AE202" s="100"/>
      <c r="AF202" s="100"/>
      <c r="AG202" s="100"/>
      <c r="AI202" s="100"/>
      <c r="AJ202" s="100"/>
      <c r="AK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67">
        <f t="shared" si="3"/>
        <v>0</v>
      </c>
    </row>
    <row r="203" spans="1:50" x14ac:dyDescent="0.3">
      <c r="A203" s="67">
        <v>202</v>
      </c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C203" s="100"/>
      <c r="AD203" s="100"/>
      <c r="AE203" s="100"/>
      <c r="AF203" s="100"/>
      <c r="AG203" s="100"/>
      <c r="AI203" s="100"/>
      <c r="AJ203" s="100"/>
      <c r="AK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67">
        <f t="shared" si="3"/>
        <v>0</v>
      </c>
    </row>
    <row r="204" spans="1:50" x14ac:dyDescent="0.3">
      <c r="A204" s="67">
        <v>203</v>
      </c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C204" s="100"/>
      <c r="AD204" s="100"/>
      <c r="AE204" s="100"/>
      <c r="AF204" s="100"/>
      <c r="AG204" s="100"/>
      <c r="AI204" s="100"/>
      <c r="AJ204" s="100"/>
      <c r="AK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67">
        <f t="shared" si="3"/>
        <v>0</v>
      </c>
    </row>
    <row r="205" spans="1:50" x14ac:dyDescent="0.3">
      <c r="A205" s="67">
        <v>204</v>
      </c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C205" s="100"/>
      <c r="AD205" s="100"/>
      <c r="AE205" s="100"/>
      <c r="AF205" s="100"/>
      <c r="AG205" s="100"/>
      <c r="AI205" s="100"/>
      <c r="AJ205" s="100"/>
      <c r="AK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67">
        <f t="shared" si="3"/>
        <v>0</v>
      </c>
    </row>
    <row r="206" spans="1:50" x14ac:dyDescent="0.3">
      <c r="A206" s="67">
        <v>205</v>
      </c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C206" s="100"/>
      <c r="AD206" s="100"/>
      <c r="AE206" s="100"/>
      <c r="AF206" s="100"/>
      <c r="AG206" s="100"/>
      <c r="AI206" s="100"/>
      <c r="AJ206" s="100"/>
      <c r="AK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67">
        <f t="shared" si="3"/>
        <v>0</v>
      </c>
    </row>
    <row r="207" spans="1:50" x14ac:dyDescent="0.3">
      <c r="A207" s="67">
        <v>206</v>
      </c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C207" s="100"/>
      <c r="AD207" s="100"/>
      <c r="AE207" s="100"/>
      <c r="AF207" s="100"/>
      <c r="AG207" s="100"/>
      <c r="AI207" s="100"/>
      <c r="AJ207" s="100"/>
      <c r="AK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67">
        <f t="shared" si="3"/>
        <v>0</v>
      </c>
    </row>
    <row r="208" spans="1:50" x14ac:dyDescent="0.3">
      <c r="A208" s="67">
        <v>207</v>
      </c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C208" s="100"/>
      <c r="AD208" s="100"/>
      <c r="AE208" s="100"/>
      <c r="AF208" s="100"/>
      <c r="AG208" s="100"/>
      <c r="AI208" s="100"/>
      <c r="AJ208" s="100"/>
      <c r="AK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67">
        <f t="shared" si="3"/>
        <v>0</v>
      </c>
    </row>
    <row r="209" spans="1:50" x14ac:dyDescent="0.3">
      <c r="A209" s="67">
        <v>208</v>
      </c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C209" s="100"/>
      <c r="AD209" s="100"/>
      <c r="AE209" s="100"/>
      <c r="AF209" s="100"/>
      <c r="AG209" s="100"/>
      <c r="AI209" s="100"/>
      <c r="AJ209" s="100"/>
      <c r="AK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67">
        <f t="shared" si="3"/>
        <v>0</v>
      </c>
    </row>
    <row r="210" spans="1:50" x14ac:dyDescent="0.3">
      <c r="A210" s="67">
        <v>209</v>
      </c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C210" s="100"/>
      <c r="AD210" s="100"/>
      <c r="AE210" s="100"/>
      <c r="AF210" s="100"/>
      <c r="AG210" s="100"/>
      <c r="AI210" s="100"/>
      <c r="AJ210" s="100"/>
      <c r="AK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67">
        <f t="shared" si="3"/>
        <v>0</v>
      </c>
    </row>
    <row r="211" spans="1:50" x14ac:dyDescent="0.3">
      <c r="A211" s="67">
        <v>210</v>
      </c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C211" s="100"/>
      <c r="AD211" s="100"/>
      <c r="AE211" s="100"/>
      <c r="AF211" s="100"/>
      <c r="AG211" s="100"/>
      <c r="AI211" s="100"/>
      <c r="AJ211" s="100"/>
      <c r="AK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67">
        <f t="shared" si="3"/>
        <v>0</v>
      </c>
    </row>
    <row r="212" spans="1:50" x14ac:dyDescent="0.3">
      <c r="A212" s="67">
        <v>211</v>
      </c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C212" s="100"/>
      <c r="AD212" s="100"/>
      <c r="AE212" s="100"/>
      <c r="AF212" s="100"/>
      <c r="AG212" s="100"/>
      <c r="AI212" s="100"/>
      <c r="AJ212" s="100"/>
      <c r="AK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67">
        <f t="shared" si="3"/>
        <v>0</v>
      </c>
    </row>
    <row r="213" spans="1:50" x14ac:dyDescent="0.3">
      <c r="A213" s="67">
        <v>212</v>
      </c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C213" s="100"/>
      <c r="AD213" s="100"/>
      <c r="AE213" s="100"/>
      <c r="AF213" s="100"/>
      <c r="AG213" s="100"/>
      <c r="AI213" s="100"/>
      <c r="AJ213" s="100"/>
      <c r="AK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67">
        <f t="shared" si="3"/>
        <v>0</v>
      </c>
    </row>
    <row r="214" spans="1:50" x14ac:dyDescent="0.3">
      <c r="A214" s="67">
        <v>213</v>
      </c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C214" s="100"/>
      <c r="AD214" s="100"/>
      <c r="AE214" s="100"/>
      <c r="AF214" s="100"/>
      <c r="AG214" s="100"/>
      <c r="AI214" s="100"/>
      <c r="AJ214" s="100"/>
      <c r="AK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67">
        <f t="shared" si="3"/>
        <v>0</v>
      </c>
    </row>
    <row r="215" spans="1:50" x14ac:dyDescent="0.3">
      <c r="A215" s="67">
        <v>214</v>
      </c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C215" s="100"/>
      <c r="AD215" s="100"/>
      <c r="AE215" s="100"/>
      <c r="AF215" s="100"/>
      <c r="AG215" s="100"/>
      <c r="AI215" s="100"/>
      <c r="AJ215" s="100"/>
      <c r="AK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67">
        <f t="shared" si="3"/>
        <v>0</v>
      </c>
    </row>
    <row r="216" spans="1:50" x14ac:dyDescent="0.3">
      <c r="A216" s="67">
        <v>215</v>
      </c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C216" s="100"/>
      <c r="AD216" s="100"/>
      <c r="AE216" s="100"/>
      <c r="AF216" s="100"/>
      <c r="AG216" s="100"/>
      <c r="AI216" s="100"/>
      <c r="AJ216" s="100"/>
      <c r="AK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67">
        <f t="shared" si="3"/>
        <v>0</v>
      </c>
    </row>
    <row r="217" spans="1:50" x14ac:dyDescent="0.3">
      <c r="A217" s="67">
        <v>216</v>
      </c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C217" s="100"/>
      <c r="AD217" s="100"/>
      <c r="AE217" s="100"/>
      <c r="AF217" s="100"/>
      <c r="AG217" s="100"/>
      <c r="AI217" s="100"/>
      <c r="AJ217" s="100"/>
      <c r="AK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67">
        <f t="shared" si="3"/>
        <v>0</v>
      </c>
    </row>
    <row r="218" spans="1:50" x14ac:dyDescent="0.3">
      <c r="A218" s="67">
        <v>217</v>
      </c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C218" s="100"/>
      <c r="AD218" s="100"/>
      <c r="AE218" s="100"/>
      <c r="AF218" s="100"/>
      <c r="AG218" s="100"/>
      <c r="AI218" s="100"/>
      <c r="AJ218" s="100"/>
      <c r="AK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67">
        <f t="shared" si="3"/>
        <v>0</v>
      </c>
    </row>
    <row r="219" spans="1:50" x14ac:dyDescent="0.3">
      <c r="A219" s="67">
        <v>218</v>
      </c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C219" s="100"/>
      <c r="AD219" s="100"/>
      <c r="AE219" s="100"/>
      <c r="AF219" s="100"/>
      <c r="AG219" s="100"/>
      <c r="AI219" s="100"/>
      <c r="AJ219" s="100"/>
      <c r="AK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67">
        <f t="shared" si="3"/>
        <v>0</v>
      </c>
    </row>
    <row r="220" spans="1:50" x14ac:dyDescent="0.3">
      <c r="A220" s="67">
        <v>219</v>
      </c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C220" s="100"/>
      <c r="AD220" s="100"/>
      <c r="AE220" s="100"/>
      <c r="AF220" s="100"/>
      <c r="AG220" s="100"/>
      <c r="AI220" s="100"/>
      <c r="AJ220" s="100"/>
      <c r="AK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67">
        <f t="shared" si="3"/>
        <v>0</v>
      </c>
    </row>
    <row r="221" spans="1:50" x14ac:dyDescent="0.3">
      <c r="A221" s="67">
        <v>220</v>
      </c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C221" s="100"/>
      <c r="AD221" s="100"/>
      <c r="AE221" s="100"/>
      <c r="AF221" s="100"/>
      <c r="AG221" s="100"/>
      <c r="AI221" s="100"/>
      <c r="AJ221" s="100"/>
      <c r="AK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67">
        <f t="shared" si="3"/>
        <v>0</v>
      </c>
    </row>
    <row r="222" spans="1:50" x14ac:dyDescent="0.3">
      <c r="A222" s="67">
        <v>221</v>
      </c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C222" s="100"/>
      <c r="AD222" s="100"/>
      <c r="AE222" s="100"/>
      <c r="AF222" s="100"/>
      <c r="AG222" s="100"/>
      <c r="AI222" s="100"/>
      <c r="AJ222" s="100"/>
      <c r="AK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67">
        <f t="shared" si="3"/>
        <v>0</v>
      </c>
    </row>
    <row r="223" spans="1:50" x14ac:dyDescent="0.3">
      <c r="A223" s="67">
        <v>222</v>
      </c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C223" s="100"/>
      <c r="AD223" s="100"/>
      <c r="AE223" s="100"/>
      <c r="AF223" s="100"/>
      <c r="AG223" s="100"/>
      <c r="AI223" s="100"/>
      <c r="AJ223" s="100"/>
      <c r="AK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67">
        <f t="shared" si="3"/>
        <v>0</v>
      </c>
    </row>
    <row r="224" spans="1:50" x14ac:dyDescent="0.3">
      <c r="A224" s="67">
        <v>223</v>
      </c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C224" s="100"/>
      <c r="AD224" s="100"/>
      <c r="AE224" s="100"/>
      <c r="AF224" s="100"/>
      <c r="AG224" s="100"/>
      <c r="AI224" s="100"/>
      <c r="AJ224" s="100"/>
      <c r="AK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67">
        <f t="shared" si="3"/>
        <v>0</v>
      </c>
    </row>
    <row r="225" spans="1:50" x14ac:dyDescent="0.3">
      <c r="A225" s="67">
        <v>224</v>
      </c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C225" s="100"/>
      <c r="AD225" s="100"/>
      <c r="AE225" s="100"/>
      <c r="AF225" s="100"/>
      <c r="AG225" s="100"/>
      <c r="AI225" s="100"/>
      <c r="AJ225" s="100"/>
      <c r="AK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67">
        <f t="shared" si="3"/>
        <v>0</v>
      </c>
    </row>
    <row r="226" spans="1:50" x14ac:dyDescent="0.3">
      <c r="A226" s="67">
        <v>225</v>
      </c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C226" s="100"/>
      <c r="AD226" s="100"/>
      <c r="AE226" s="100"/>
      <c r="AF226" s="100"/>
      <c r="AG226" s="100"/>
      <c r="AI226" s="100"/>
      <c r="AJ226" s="100"/>
      <c r="AK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67">
        <f t="shared" si="3"/>
        <v>0</v>
      </c>
    </row>
    <row r="227" spans="1:50" x14ac:dyDescent="0.3">
      <c r="A227" s="67">
        <v>226</v>
      </c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C227" s="100"/>
      <c r="AD227" s="100"/>
      <c r="AE227" s="100"/>
      <c r="AF227" s="100"/>
      <c r="AG227" s="100"/>
      <c r="AI227" s="100"/>
      <c r="AJ227" s="100"/>
      <c r="AK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67">
        <f t="shared" si="3"/>
        <v>0</v>
      </c>
    </row>
    <row r="228" spans="1:50" x14ac:dyDescent="0.3">
      <c r="A228" s="67">
        <v>227</v>
      </c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C228" s="100"/>
      <c r="AD228" s="100"/>
      <c r="AE228" s="100"/>
      <c r="AF228" s="100"/>
      <c r="AG228" s="100"/>
      <c r="AI228" s="100"/>
      <c r="AJ228" s="100"/>
      <c r="AK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67">
        <f t="shared" si="3"/>
        <v>0</v>
      </c>
    </row>
    <row r="229" spans="1:50" x14ac:dyDescent="0.3">
      <c r="A229" s="67">
        <v>228</v>
      </c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C229" s="100"/>
      <c r="AD229" s="100"/>
      <c r="AE229" s="100"/>
      <c r="AF229" s="100"/>
      <c r="AG229" s="100"/>
      <c r="AI229" s="100"/>
      <c r="AJ229" s="100"/>
      <c r="AK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67">
        <f t="shared" si="3"/>
        <v>0</v>
      </c>
    </row>
    <row r="230" spans="1:50" x14ac:dyDescent="0.3">
      <c r="A230" s="67">
        <v>229</v>
      </c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C230" s="100"/>
      <c r="AD230" s="100"/>
      <c r="AE230" s="100"/>
      <c r="AF230" s="100"/>
      <c r="AG230" s="100"/>
      <c r="AI230" s="100"/>
      <c r="AJ230" s="100"/>
      <c r="AK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67">
        <f t="shared" si="3"/>
        <v>0</v>
      </c>
    </row>
    <row r="231" spans="1:50" x14ac:dyDescent="0.3">
      <c r="A231" s="67">
        <v>230</v>
      </c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C231" s="100"/>
      <c r="AD231" s="100"/>
      <c r="AE231" s="100"/>
      <c r="AF231" s="100"/>
      <c r="AG231" s="100"/>
      <c r="AI231" s="100"/>
      <c r="AJ231" s="100"/>
      <c r="AK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67">
        <f t="shared" si="3"/>
        <v>0</v>
      </c>
    </row>
    <row r="232" spans="1:50" x14ac:dyDescent="0.3">
      <c r="A232" s="67">
        <v>231</v>
      </c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C232" s="100"/>
      <c r="AD232" s="100"/>
      <c r="AE232" s="100"/>
      <c r="AF232" s="100"/>
      <c r="AG232" s="100"/>
      <c r="AI232" s="100"/>
      <c r="AJ232" s="100"/>
      <c r="AK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67">
        <f t="shared" si="3"/>
        <v>0</v>
      </c>
    </row>
    <row r="233" spans="1:50" x14ac:dyDescent="0.3">
      <c r="A233" s="67">
        <v>232</v>
      </c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C233" s="100"/>
      <c r="AD233" s="100"/>
      <c r="AE233" s="100"/>
      <c r="AF233" s="100"/>
      <c r="AG233" s="100"/>
      <c r="AI233" s="100"/>
      <c r="AJ233" s="100"/>
      <c r="AK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67">
        <f t="shared" si="3"/>
        <v>0</v>
      </c>
    </row>
    <row r="234" spans="1:50" x14ac:dyDescent="0.3">
      <c r="A234" s="67">
        <v>233</v>
      </c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C234" s="100"/>
      <c r="AD234" s="100"/>
      <c r="AE234" s="100"/>
      <c r="AF234" s="100"/>
      <c r="AG234" s="100"/>
      <c r="AI234" s="100"/>
      <c r="AJ234" s="100"/>
      <c r="AK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67">
        <f t="shared" si="3"/>
        <v>0</v>
      </c>
    </row>
    <row r="235" spans="1:50" x14ac:dyDescent="0.3">
      <c r="A235" s="67">
        <v>234</v>
      </c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C235" s="100"/>
      <c r="AD235" s="100"/>
      <c r="AE235" s="100"/>
      <c r="AF235" s="100"/>
      <c r="AG235" s="100"/>
      <c r="AI235" s="100"/>
      <c r="AJ235" s="100"/>
      <c r="AK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67">
        <f t="shared" si="3"/>
        <v>0</v>
      </c>
    </row>
    <row r="236" spans="1:50" x14ac:dyDescent="0.3">
      <c r="A236" s="67">
        <v>235</v>
      </c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C236" s="100"/>
      <c r="AD236" s="100"/>
      <c r="AE236" s="100"/>
      <c r="AF236" s="100"/>
      <c r="AG236" s="100"/>
      <c r="AI236" s="100"/>
      <c r="AJ236" s="100"/>
      <c r="AK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67">
        <f t="shared" si="3"/>
        <v>0</v>
      </c>
    </row>
    <row r="237" spans="1:50" x14ac:dyDescent="0.3">
      <c r="A237" s="67">
        <v>236</v>
      </c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C237" s="100"/>
      <c r="AD237" s="100"/>
      <c r="AE237" s="100"/>
      <c r="AF237" s="100"/>
      <c r="AG237" s="100"/>
      <c r="AI237" s="100"/>
      <c r="AJ237" s="100"/>
      <c r="AK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67">
        <f t="shared" si="3"/>
        <v>0</v>
      </c>
    </row>
    <row r="238" spans="1:50" x14ac:dyDescent="0.3">
      <c r="A238" s="67">
        <v>237</v>
      </c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C238" s="100"/>
      <c r="AD238" s="100"/>
      <c r="AE238" s="100"/>
      <c r="AF238" s="100"/>
      <c r="AG238" s="100"/>
      <c r="AI238" s="100"/>
      <c r="AJ238" s="100"/>
      <c r="AK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67">
        <f t="shared" si="3"/>
        <v>0</v>
      </c>
    </row>
    <row r="239" spans="1:50" x14ac:dyDescent="0.3">
      <c r="A239" s="67">
        <v>238</v>
      </c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C239" s="100"/>
      <c r="AD239" s="100"/>
      <c r="AE239" s="100"/>
      <c r="AF239" s="100"/>
      <c r="AG239" s="100"/>
      <c r="AI239" s="100"/>
      <c r="AJ239" s="100"/>
      <c r="AK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67">
        <f t="shared" si="3"/>
        <v>0</v>
      </c>
    </row>
    <row r="240" spans="1:50" x14ac:dyDescent="0.3">
      <c r="A240" s="67">
        <v>239</v>
      </c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C240" s="100"/>
      <c r="AD240" s="100"/>
      <c r="AE240" s="100"/>
      <c r="AF240" s="100"/>
      <c r="AG240" s="100"/>
      <c r="AI240" s="100"/>
      <c r="AJ240" s="100"/>
      <c r="AK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67">
        <f t="shared" si="3"/>
        <v>0</v>
      </c>
    </row>
    <row r="241" spans="1:50" x14ac:dyDescent="0.3">
      <c r="A241" s="67">
        <v>240</v>
      </c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C241" s="100"/>
      <c r="AD241" s="100"/>
      <c r="AE241" s="100"/>
      <c r="AF241" s="100"/>
      <c r="AG241" s="100"/>
      <c r="AI241" s="100"/>
      <c r="AJ241" s="100"/>
      <c r="AK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67">
        <f t="shared" si="3"/>
        <v>0</v>
      </c>
    </row>
    <row r="242" spans="1:50" x14ac:dyDescent="0.3">
      <c r="A242" s="67">
        <v>241</v>
      </c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C242" s="100"/>
      <c r="AD242" s="100"/>
      <c r="AE242" s="100"/>
      <c r="AF242" s="100"/>
      <c r="AG242" s="100"/>
      <c r="AI242" s="100"/>
      <c r="AJ242" s="100"/>
      <c r="AK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67">
        <f t="shared" si="3"/>
        <v>0</v>
      </c>
    </row>
    <row r="243" spans="1:50" x14ac:dyDescent="0.3">
      <c r="A243" s="67">
        <v>242</v>
      </c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C243" s="100"/>
      <c r="AD243" s="100"/>
      <c r="AE243" s="100"/>
      <c r="AF243" s="100"/>
      <c r="AG243" s="100"/>
      <c r="AI243" s="100"/>
      <c r="AJ243" s="100"/>
      <c r="AK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67">
        <f t="shared" si="3"/>
        <v>0</v>
      </c>
    </row>
    <row r="244" spans="1:50" x14ac:dyDescent="0.3">
      <c r="A244" s="67">
        <v>243</v>
      </c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C244" s="100"/>
      <c r="AD244" s="100"/>
      <c r="AE244" s="100"/>
      <c r="AF244" s="100"/>
      <c r="AG244" s="100"/>
      <c r="AI244" s="100"/>
      <c r="AJ244" s="100"/>
      <c r="AK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67">
        <f t="shared" si="3"/>
        <v>0</v>
      </c>
    </row>
    <row r="245" spans="1:50" x14ac:dyDescent="0.3">
      <c r="A245" s="67">
        <v>244</v>
      </c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C245" s="100"/>
      <c r="AD245" s="100"/>
      <c r="AE245" s="100"/>
      <c r="AF245" s="100"/>
      <c r="AG245" s="100"/>
      <c r="AI245" s="100"/>
      <c r="AJ245" s="100"/>
      <c r="AK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67">
        <f t="shared" si="3"/>
        <v>0</v>
      </c>
    </row>
    <row r="246" spans="1:50" x14ac:dyDescent="0.3">
      <c r="A246" s="67">
        <v>245</v>
      </c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C246" s="100"/>
      <c r="AD246" s="100"/>
      <c r="AE246" s="100"/>
      <c r="AF246" s="100"/>
      <c r="AG246" s="100"/>
      <c r="AI246" s="100"/>
      <c r="AJ246" s="100"/>
      <c r="AK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67">
        <f t="shared" si="3"/>
        <v>0</v>
      </c>
    </row>
    <row r="247" spans="1:50" x14ac:dyDescent="0.3">
      <c r="A247" s="67">
        <v>246</v>
      </c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C247" s="100"/>
      <c r="AD247" s="100"/>
      <c r="AE247" s="100"/>
      <c r="AF247" s="100"/>
      <c r="AG247" s="100"/>
      <c r="AI247" s="100"/>
      <c r="AJ247" s="100"/>
      <c r="AK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67">
        <f t="shared" si="3"/>
        <v>0</v>
      </c>
    </row>
    <row r="248" spans="1:50" x14ac:dyDescent="0.3">
      <c r="A248" s="67">
        <v>247</v>
      </c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C248" s="100"/>
      <c r="AD248" s="100"/>
      <c r="AE248" s="100"/>
      <c r="AF248" s="100"/>
      <c r="AG248" s="100"/>
      <c r="AI248" s="100"/>
      <c r="AJ248" s="100"/>
      <c r="AK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67">
        <f t="shared" si="3"/>
        <v>0</v>
      </c>
    </row>
    <row r="249" spans="1:50" x14ac:dyDescent="0.3">
      <c r="A249" s="67">
        <v>248</v>
      </c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C249" s="100"/>
      <c r="AD249" s="100"/>
      <c r="AE249" s="100"/>
      <c r="AF249" s="100"/>
      <c r="AG249" s="100"/>
      <c r="AI249" s="100"/>
      <c r="AJ249" s="100"/>
      <c r="AK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67">
        <f t="shared" si="3"/>
        <v>0</v>
      </c>
    </row>
    <row r="250" spans="1:50" x14ac:dyDescent="0.3">
      <c r="A250" s="67">
        <v>249</v>
      </c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C250" s="100"/>
      <c r="AD250" s="100"/>
      <c r="AE250" s="100"/>
      <c r="AF250" s="100"/>
      <c r="AG250" s="100"/>
      <c r="AI250" s="100"/>
      <c r="AJ250" s="100"/>
      <c r="AK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67">
        <f t="shared" si="3"/>
        <v>0</v>
      </c>
    </row>
    <row r="251" spans="1:50" x14ac:dyDescent="0.3">
      <c r="A251" s="67">
        <v>250</v>
      </c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C251" s="100"/>
      <c r="AD251" s="100"/>
      <c r="AE251" s="100"/>
      <c r="AF251" s="100"/>
      <c r="AG251" s="100"/>
      <c r="AI251" s="100"/>
      <c r="AJ251" s="100"/>
      <c r="AK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67">
        <f t="shared" si="3"/>
        <v>0</v>
      </c>
    </row>
    <row r="252" spans="1:50" x14ac:dyDescent="0.3">
      <c r="A252" s="67">
        <v>251</v>
      </c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C252" s="100"/>
      <c r="AD252" s="100"/>
      <c r="AE252" s="100"/>
      <c r="AF252" s="100"/>
      <c r="AG252" s="100"/>
      <c r="AI252" s="100"/>
      <c r="AJ252" s="100"/>
      <c r="AK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67">
        <f t="shared" si="3"/>
        <v>0</v>
      </c>
    </row>
    <row r="253" spans="1:50" x14ac:dyDescent="0.3">
      <c r="A253" s="67">
        <v>252</v>
      </c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C253" s="100"/>
      <c r="AD253" s="100"/>
      <c r="AE253" s="100"/>
      <c r="AF253" s="100"/>
      <c r="AG253" s="100"/>
      <c r="AI253" s="100"/>
      <c r="AJ253" s="100"/>
      <c r="AK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67">
        <f t="shared" ref="AX253:AX316" si="4">SUM(I253:AW253)</f>
        <v>0</v>
      </c>
    </row>
    <row r="254" spans="1:50" x14ac:dyDescent="0.3">
      <c r="A254" s="67">
        <v>253</v>
      </c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C254" s="100"/>
      <c r="AD254" s="100"/>
      <c r="AE254" s="100"/>
      <c r="AF254" s="100"/>
      <c r="AG254" s="100"/>
      <c r="AI254" s="100"/>
      <c r="AJ254" s="100"/>
      <c r="AK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67">
        <f t="shared" si="4"/>
        <v>0</v>
      </c>
    </row>
    <row r="255" spans="1:50" x14ac:dyDescent="0.3">
      <c r="A255" s="67">
        <v>254</v>
      </c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C255" s="100"/>
      <c r="AD255" s="100"/>
      <c r="AE255" s="100"/>
      <c r="AF255" s="100"/>
      <c r="AG255" s="100"/>
      <c r="AI255" s="100"/>
      <c r="AJ255" s="100"/>
      <c r="AK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67">
        <f t="shared" si="4"/>
        <v>0</v>
      </c>
    </row>
    <row r="256" spans="1:50" x14ac:dyDescent="0.3">
      <c r="A256" s="67">
        <v>255</v>
      </c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C256" s="100"/>
      <c r="AD256" s="100"/>
      <c r="AE256" s="100"/>
      <c r="AF256" s="100"/>
      <c r="AG256" s="100"/>
      <c r="AI256" s="100"/>
      <c r="AJ256" s="100"/>
      <c r="AK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67">
        <f t="shared" si="4"/>
        <v>0</v>
      </c>
    </row>
    <row r="257" spans="1:50" x14ac:dyDescent="0.3">
      <c r="A257" s="67">
        <v>256</v>
      </c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C257" s="100"/>
      <c r="AD257" s="100"/>
      <c r="AE257" s="100"/>
      <c r="AF257" s="100"/>
      <c r="AG257" s="100"/>
      <c r="AI257" s="100"/>
      <c r="AJ257" s="100"/>
      <c r="AK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67">
        <f t="shared" si="4"/>
        <v>0</v>
      </c>
    </row>
    <row r="258" spans="1:50" x14ac:dyDescent="0.3">
      <c r="A258" s="67">
        <v>257</v>
      </c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C258" s="100"/>
      <c r="AD258" s="100"/>
      <c r="AE258" s="100"/>
      <c r="AF258" s="100"/>
      <c r="AG258" s="100"/>
      <c r="AI258" s="100"/>
      <c r="AJ258" s="100"/>
      <c r="AK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67">
        <f t="shared" si="4"/>
        <v>0</v>
      </c>
    </row>
    <row r="259" spans="1:50" x14ac:dyDescent="0.3">
      <c r="A259" s="67">
        <v>258</v>
      </c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C259" s="100"/>
      <c r="AD259" s="100"/>
      <c r="AE259" s="100"/>
      <c r="AF259" s="100"/>
      <c r="AG259" s="100"/>
      <c r="AI259" s="100"/>
      <c r="AJ259" s="100"/>
      <c r="AK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67">
        <f t="shared" si="4"/>
        <v>0</v>
      </c>
    </row>
    <row r="260" spans="1:50" x14ac:dyDescent="0.3">
      <c r="A260" s="67">
        <v>259</v>
      </c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C260" s="100"/>
      <c r="AD260" s="100"/>
      <c r="AE260" s="100"/>
      <c r="AF260" s="100"/>
      <c r="AG260" s="100"/>
      <c r="AI260" s="100"/>
      <c r="AJ260" s="100"/>
      <c r="AK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67">
        <f t="shared" si="4"/>
        <v>0</v>
      </c>
    </row>
    <row r="261" spans="1:50" x14ac:dyDescent="0.3">
      <c r="A261" s="67">
        <v>260</v>
      </c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C261" s="100"/>
      <c r="AD261" s="100"/>
      <c r="AE261" s="100"/>
      <c r="AF261" s="100"/>
      <c r="AG261" s="100"/>
      <c r="AI261" s="100"/>
      <c r="AJ261" s="100"/>
      <c r="AK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67">
        <f t="shared" si="4"/>
        <v>0</v>
      </c>
    </row>
    <row r="262" spans="1:50" x14ac:dyDescent="0.3">
      <c r="A262" s="67">
        <v>261</v>
      </c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C262" s="100"/>
      <c r="AD262" s="100"/>
      <c r="AE262" s="100"/>
      <c r="AF262" s="100"/>
      <c r="AG262" s="100"/>
      <c r="AI262" s="100"/>
      <c r="AJ262" s="100"/>
      <c r="AK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67">
        <f t="shared" si="4"/>
        <v>0</v>
      </c>
    </row>
    <row r="263" spans="1:50" x14ac:dyDescent="0.3">
      <c r="A263" s="67">
        <v>262</v>
      </c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C263" s="100"/>
      <c r="AD263" s="100"/>
      <c r="AE263" s="100"/>
      <c r="AF263" s="100"/>
      <c r="AG263" s="100"/>
      <c r="AI263" s="100"/>
      <c r="AJ263" s="100"/>
      <c r="AK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67">
        <f t="shared" si="4"/>
        <v>0</v>
      </c>
    </row>
    <row r="264" spans="1:50" x14ac:dyDescent="0.3">
      <c r="A264" s="67">
        <v>263</v>
      </c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C264" s="100"/>
      <c r="AD264" s="100"/>
      <c r="AE264" s="100"/>
      <c r="AF264" s="100"/>
      <c r="AG264" s="100"/>
      <c r="AI264" s="100"/>
      <c r="AJ264" s="100"/>
      <c r="AK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67">
        <f t="shared" si="4"/>
        <v>0</v>
      </c>
    </row>
    <row r="265" spans="1:50" x14ac:dyDescent="0.3">
      <c r="A265" s="67">
        <v>264</v>
      </c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C265" s="100"/>
      <c r="AD265" s="100"/>
      <c r="AE265" s="100"/>
      <c r="AF265" s="100"/>
      <c r="AG265" s="100"/>
      <c r="AI265" s="100"/>
      <c r="AJ265" s="100"/>
      <c r="AK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67">
        <f t="shared" si="4"/>
        <v>0</v>
      </c>
    </row>
    <row r="266" spans="1:50" x14ac:dyDescent="0.3">
      <c r="A266" s="67">
        <v>265</v>
      </c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C266" s="100"/>
      <c r="AD266" s="100"/>
      <c r="AE266" s="100"/>
      <c r="AF266" s="100"/>
      <c r="AG266" s="100"/>
      <c r="AI266" s="100"/>
      <c r="AJ266" s="100"/>
      <c r="AK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67">
        <f t="shared" si="4"/>
        <v>0</v>
      </c>
    </row>
    <row r="267" spans="1:50" x14ac:dyDescent="0.3">
      <c r="A267" s="67">
        <v>266</v>
      </c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C267" s="100"/>
      <c r="AD267" s="100"/>
      <c r="AE267" s="100"/>
      <c r="AF267" s="100"/>
      <c r="AG267" s="100"/>
      <c r="AI267" s="100"/>
      <c r="AJ267" s="100"/>
      <c r="AK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67">
        <f t="shared" si="4"/>
        <v>0</v>
      </c>
    </row>
    <row r="268" spans="1:50" x14ac:dyDescent="0.3">
      <c r="A268" s="67">
        <v>267</v>
      </c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C268" s="100"/>
      <c r="AD268" s="100"/>
      <c r="AE268" s="100"/>
      <c r="AF268" s="100"/>
      <c r="AG268" s="100"/>
      <c r="AI268" s="100"/>
      <c r="AJ268" s="100"/>
      <c r="AK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67">
        <f t="shared" si="4"/>
        <v>0</v>
      </c>
    </row>
    <row r="269" spans="1:50" x14ac:dyDescent="0.3">
      <c r="A269" s="67">
        <v>268</v>
      </c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C269" s="100"/>
      <c r="AD269" s="100"/>
      <c r="AE269" s="100"/>
      <c r="AF269" s="100"/>
      <c r="AG269" s="100"/>
      <c r="AI269" s="100"/>
      <c r="AJ269" s="100"/>
      <c r="AK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67">
        <f t="shared" si="4"/>
        <v>0</v>
      </c>
    </row>
    <row r="270" spans="1:50" x14ac:dyDescent="0.3">
      <c r="A270" s="67">
        <v>269</v>
      </c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C270" s="100"/>
      <c r="AD270" s="100"/>
      <c r="AE270" s="100"/>
      <c r="AF270" s="100"/>
      <c r="AG270" s="100"/>
      <c r="AI270" s="100"/>
      <c r="AJ270" s="100"/>
      <c r="AK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67">
        <f t="shared" si="4"/>
        <v>0</v>
      </c>
    </row>
    <row r="271" spans="1:50" x14ac:dyDescent="0.3">
      <c r="A271" s="67">
        <v>270</v>
      </c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C271" s="100"/>
      <c r="AD271" s="100"/>
      <c r="AE271" s="100"/>
      <c r="AF271" s="100"/>
      <c r="AG271" s="100"/>
      <c r="AI271" s="100"/>
      <c r="AJ271" s="100"/>
      <c r="AK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67">
        <f t="shared" si="4"/>
        <v>0</v>
      </c>
    </row>
    <row r="272" spans="1:50" x14ac:dyDescent="0.3">
      <c r="A272" s="67">
        <v>271</v>
      </c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C272" s="100"/>
      <c r="AD272" s="100"/>
      <c r="AE272" s="100"/>
      <c r="AF272" s="100"/>
      <c r="AG272" s="100"/>
      <c r="AI272" s="100"/>
      <c r="AJ272" s="100"/>
      <c r="AK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67">
        <f t="shared" si="4"/>
        <v>0</v>
      </c>
    </row>
    <row r="273" spans="1:50" x14ac:dyDescent="0.3">
      <c r="A273" s="67">
        <v>272</v>
      </c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C273" s="100"/>
      <c r="AD273" s="100"/>
      <c r="AE273" s="100"/>
      <c r="AF273" s="100"/>
      <c r="AG273" s="100"/>
      <c r="AI273" s="100"/>
      <c r="AJ273" s="100"/>
      <c r="AK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67">
        <f t="shared" si="4"/>
        <v>0</v>
      </c>
    </row>
    <row r="274" spans="1:50" x14ac:dyDescent="0.3">
      <c r="A274" s="67">
        <v>273</v>
      </c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C274" s="100"/>
      <c r="AD274" s="100"/>
      <c r="AE274" s="100"/>
      <c r="AF274" s="100"/>
      <c r="AG274" s="100"/>
      <c r="AI274" s="100"/>
      <c r="AJ274" s="100"/>
      <c r="AK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67">
        <f t="shared" si="4"/>
        <v>0</v>
      </c>
    </row>
    <row r="275" spans="1:50" x14ac:dyDescent="0.3">
      <c r="A275" s="67">
        <v>274</v>
      </c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C275" s="100"/>
      <c r="AD275" s="100"/>
      <c r="AE275" s="100"/>
      <c r="AF275" s="100"/>
      <c r="AG275" s="100"/>
      <c r="AI275" s="100"/>
      <c r="AJ275" s="100"/>
      <c r="AK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67">
        <f t="shared" si="4"/>
        <v>0</v>
      </c>
    </row>
    <row r="276" spans="1:50" x14ac:dyDescent="0.3">
      <c r="A276" s="67">
        <v>275</v>
      </c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C276" s="100"/>
      <c r="AD276" s="100"/>
      <c r="AE276" s="100"/>
      <c r="AF276" s="100"/>
      <c r="AG276" s="100"/>
      <c r="AI276" s="100"/>
      <c r="AJ276" s="100"/>
      <c r="AK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67">
        <f t="shared" si="4"/>
        <v>0</v>
      </c>
    </row>
    <row r="277" spans="1:50" x14ac:dyDescent="0.3">
      <c r="A277" s="67">
        <v>276</v>
      </c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C277" s="100"/>
      <c r="AD277" s="100"/>
      <c r="AE277" s="100"/>
      <c r="AF277" s="100"/>
      <c r="AG277" s="100"/>
      <c r="AI277" s="100"/>
      <c r="AJ277" s="100"/>
      <c r="AK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67">
        <f t="shared" si="4"/>
        <v>0</v>
      </c>
    </row>
    <row r="278" spans="1:50" x14ac:dyDescent="0.3">
      <c r="A278" s="67">
        <v>277</v>
      </c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C278" s="100"/>
      <c r="AD278" s="100"/>
      <c r="AE278" s="100"/>
      <c r="AF278" s="100"/>
      <c r="AG278" s="100"/>
      <c r="AI278" s="100"/>
      <c r="AJ278" s="100"/>
      <c r="AK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67">
        <f t="shared" si="4"/>
        <v>0</v>
      </c>
    </row>
    <row r="279" spans="1:50" x14ac:dyDescent="0.3">
      <c r="A279" s="67">
        <v>278</v>
      </c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C279" s="100"/>
      <c r="AD279" s="100"/>
      <c r="AE279" s="100"/>
      <c r="AF279" s="100"/>
      <c r="AG279" s="100"/>
      <c r="AI279" s="100"/>
      <c r="AJ279" s="100"/>
      <c r="AK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67">
        <f t="shared" si="4"/>
        <v>0</v>
      </c>
    </row>
    <row r="280" spans="1:50" x14ac:dyDescent="0.3">
      <c r="A280" s="67">
        <v>279</v>
      </c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C280" s="100"/>
      <c r="AD280" s="100"/>
      <c r="AE280" s="100"/>
      <c r="AF280" s="100"/>
      <c r="AG280" s="100"/>
      <c r="AI280" s="100"/>
      <c r="AJ280" s="100"/>
      <c r="AK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67">
        <f t="shared" si="4"/>
        <v>0</v>
      </c>
    </row>
    <row r="281" spans="1:50" x14ac:dyDescent="0.3">
      <c r="A281" s="67">
        <v>280</v>
      </c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C281" s="100"/>
      <c r="AD281" s="100"/>
      <c r="AE281" s="100"/>
      <c r="AF281" s="100"/>
      <c r="AG281" s="100"/>
      <c r="AI281" s="100"/>
      <c r="AJ281" s="100"/>
      <c r="AK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67">
        <f t="shared" si="4"/>
        <v>0</v>
      </c>
    </row>
    <row r="282" spans="1:50" x14ac:dyDescent="0.3">
      <c r="A282" s="67">
        <v>281</v>
      </c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C282" s="100"/>
      <c r="AD282" s="100"/>
      <c r="AE282" s="100"/>
      <c r="AF282" s="100"/>
      <c r="AG282" s="100"/>
      <c r="AI282" s="100"/>
      <c r="AJ282" s="100"/>
      <c r="AK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67">
        <f t="shared" si="4"/>
        <v>0</v>
      </c>
    </row>
    <row r="283" spans="1:50" x14ac:dyDescent="0.3">
      <c r="A283" s="67">
        <v>282</v>
      </c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C283" s="100"/>
      <c r="AD283" s="100"/>
      <c r="AE283" s="100"/>
      <c r="AF283" s="100"/>
      <c r="AG283" s="100"/>
      <c r="AI283" s="100"/>
      <c r="AJ283" s="100"/>
      <c r="AK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67">
        <f t="shared" si="4"/>
        <v>0</v>
      </c>
    </row>
    <row r="284" spans="1:50" x14ac:dyDescent="0.3">
      <c r="A284" s="67">
        <v>283</v>
      </c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C284" s="100"/>
      <c r="AD284" s="100"/>
      <c r="AE284" s="100"/>
      <c r="AF284" s="100"/>
      <c r="AG284" s="100"/>
      <c r="AI284" s="100"/>
      <c r="AJ284" s="100"/>
      <c r="AK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67">
        <f t="shared" si="4"/>
        <v>0</v>
      </c>
    </row>
    <row r="285" spans="1:50" x14ac:dyDescent="0.3">
      <c r="A285" s="67">
        <v>284</v>
      </c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C285" s="100"/>
      <c r="AD285" s="100"/>
      <c r="AE285" s="100"/>
      <c r="AF285" s="100"/>
      <c r="AG285" s="100"/>
      <c r="AI285" s="100"/>
      <c r="AJ285" s="100"/>
      <c r="AK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67">
        <f t="shared" si="4"/>
        <v>0</v>
      </c>
    </row>
    <row r="286" spans="1:50" x14ac:dyDescent="0.3">
      <c r="A286" s="67">
        <v>285</v>
      </c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C286" s="100"/>
      <c r="AD286" s="100"/>
      <c r="AE286" s="100"/>
      <c r="AF286" s="100"/>
      <c r="AG286" s="100"/>
      <c r="AI286" s="100"/>
      <c r="AJ286" s="100"/>
      <c r="AK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67">
        <f t="shared" si="4"/>
        <v>0</v>
      </c>
    </row>
    <row r="287" spans="1:50" x14ac:dyDescent="0.3">
      <c r="A287" s="67">
        <v>286</v>
      </c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C287" s="100"/>
      <c r="AD287" s="100"/>
      <c r="AE287" s="100"/>
      <c r="AF287" s="100"/>
      <c r="AG287" s="100"/>
      <c r="AI287" s="100"/>
      <c r="AJ287" s="100"/>
      <c r="AK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67">
        <f t="shared" si="4"/>
        <v>0</v>
      </c>
    </row>
    <row r="288" spans="1:50" x14ac:dyDescent="0.3">
      <c r="A288" s="67">
        <v>287</v>
      </c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C288" s="100"/>
      <c r="AD288" s="100"/>
      <c r="AE288" s="100"/>
      <c r="AF288" s="100"/>
      <c r="AG288" s="100"/>
      <c r="AI288" s="100"/>
      <c r="AJ288" s="100"/>
      <c r="AK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67">
        <f t="shared" si="4"/>
        <v>0</v>
      </c>
    </row>
    <row r="289" spans="1:50" x14ac:dyDescent="0.3">
      <c r="A289" s="67">
        <v>288</v>
      </c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C289" s="100"/>
      <c r="AD289" s="100"/>
      <c r="AE289" s="100"/>
      <c r="AF289" s="100"/>
      <c r="AG289" s="100"/>
      <c r="AI289" s="100"/>
      <c r="AJ289" s="100"/>
      <c r="AK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67">
        <f t="shared" si="4"/>
        <v>0</v>
      </c>
    </row>
    <row r="290" spans="1:50" x14ac:dyDescent="0.3">
      <c r="A290" s="67">
        <v>289</v>
      </c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C290" s="100"/>
      <c r="AD290" s="100"/>
      <c r="AE290" s="100"/>
      <c r="AF290" s="100"/>
      <c r="AG290" s="100"/>
      <c r="AI290" s="100"/>
      <c r="AJ290" s="100"/>
      <c r="AK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67">
        <f t="shared" si="4"/>
        <v>0</v>
      </c>
    </row>
    <row r="291" spans="1:50" x14ac:dyDescent="0.3">
      <c r="A291" s="67">
        <v>290</v>
      </c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C291" s="100"/>
      <c r="AD291" s="100"/>
      <c r="AE291" s="100"/>
      <c r="AF291" s="100"/>
      <c r="AG291" s="100"/>
      <c r="AI291" s="100"/>
      <c r="AJ291" s="100"/>
      <c r="AK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67">
        <f t="shared" si="4"/>
        <v>0</v>
      </c>
    </row>
    <row r="292" spans="1:50" x14ac:dyDescent="0.3">
      <c r="A292" s="67">
        <v>291</v>
      </c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C292" s="100"/>
      <c r="AD292" s="100"/>
      <c r="AE292" s="100"/>
      <c r="AF292" s="100"/>
      <c r="AG292" s="100"/>
      <c r="AI292" s="100"/>
      <c r="AJ292" s="100"/>
      <c r="AK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67">
        <f t="shared" si="4"/>
        <v>0</v>
      </c>
    </row>
    <row r="293" spans="1:50" x14ac:dyDescent="0.3">
      <c r="A293" s="67">
        <v>292</v>
      </c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C293" s="100"/>
      <c r="AD293" s="100"/>
      <c r="AE293" s="100"/>
      <c r="AF293" s="100"/>
      <c r="AG293" s="100"/>
      <c r="AI293" s="100"/>
      <c r="AJ293" s="100"/>
      <c r="AK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67">
        <f t="shared" si="4"/>
        <v>0</v>
      </c>
    </row>
    <row r="294" spans="1:50" x14ac:dyDescent="0.3">
      <c r="A294" s="67">
        <v>293</v>
      </c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C294" s="100"/>
      <c r="AD294" s="100"/>
      <c r="AE294" s="100"/>
      <c r="AF294" s="100"/>
      <c r="AG294" s="100"/>
      <c r="AI294" s="100"/>
      <c r="AJ294" s="100"/>
      <c r="AK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67">
        <f t="shared" si="4"/>
        <v>0</v>
      </c>
    </row>
    <row r="295" spans="1:50" x14ac:dyDescent="0.3">
      <c r="A295" s="67">
        <v>294</v>
      </c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C295" s="100"/>
      <c r="AD295" s="100"/>
      <c r="AE295" s="100"/>
      <c r="AF295" s="100"/>
      <c r="AG295" s="100"/>
      <c r="AI295" s="100"/>
      <c r="AJ295" s="100"/>
      <c r="AK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67">
        <f t="shared" si="4"/>
        <v>0</v>
      </c>
    </row>
    <row r="296" spans="1:50" x14ac:dyDescent="0.3">
      <c r="A296" s="67">
        <v>295</v>
      </c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C296" s="100"/>
      <c r="AD296" s="100"/>
      <c r="AE296" s="100"/>
      <c r="AF296" s="100"/>
      <c r="AG296" s="100"/>
      <c r="AI296" s="100"/>
      <c r="AJ296" s="100"/>
      <c r="AK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67">
        <f t="shared" si="4"/>
        <v>0</v>
      </c>
    </row>
    <row r="297" spans="1:50" x14ac:dyDescent="0.3">
      <c r="A297" s="67">
        <v>296</v>
      </c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C297" s="100"/>
      <c r="AD297" s="100"/>
      <c r="AE297" s="100"/>
      <c r="AF297" s="100"/>
      <c r="AG297" s="100"/>
      <c r="AI297" s="100"/>
      <c r="AJ297" s="100"/>
      <c r="AK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67">
        <f t="shared" si="4"/>
        <v>0</v>
      </c>
    </row>
    <row r="298" spans="1:50" x14ac:dyDescent="0.3">
      <c r="A298" s="67">
        <v>297</v>
      </c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C298" s="100"/>
      <c r="AD298" s="100"/>
      <c r="AE298" s="100"/>
      <c r="AF298" s="100"/>
      <c r="AG298" s="100"/>
      <c r="AI298" s="100"/>
      <c r="AJ298" s="100"/>
      <c r="AK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67">
        <f t="shared" si="4"/>
        <v>0</v>
      </c>
    </row>
    <row r="299" spans="1:50" x14ac:dyDescent="0.3">
      <c r="A299" s="67">
        <v>298</v>
      </c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C299" s="100"/>
      <c r="AD299" s="100"/>
      <c r="AE299" s="100"/>
      <c r="AF299" s="100"/>
      <c r="AG299" s="100"/>
      <c r="AI299" s="100"/>
      <c r="AJ299" s="100"/>
      <c r="AK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67">
        <f t="shared" si="4"/>
        <v>0</v>
      </c>
    </row>
    <row r="300" spans="1:50" x14ac:dyDescent="0.3">
      <c r="A300" s="67">
        <v>299</v>
      </c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C300" s="100"/>
      <c r="AD300" s="100"/>
      <c r="AE300" s="100"/>
      <c r="AF300" s="100"/>
      <c r="AG300" s="100"/>
      <c r="AI300" s="100"/>
      <c r="AJ300" s="100"/>
      <c r="AK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67">
        <f t="shared" si="4"/>
        <v>0</v>
      </c>
    </row>
    <row r="301" spans="1:50" x14ac:dyDescent="0.3">
      <c r="A301" s="67">
        <v>300</v>
      </c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C301" s="100"/>
      <c r="AD301" s="100"/>
      <c r="AE301" s="100"/>
      <c r="AF301" s="100"/>
      <c r="AG301" s="100"/>
      <c r="AI301" s="100"/>
      <c r="AJ301" s="100"/>
      <c r="AK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67">
        <f t="shared" si="4"/>
        <v>0</v>
      </c>
    </row>
    <row r="302" spans="1:50" x14ac:dyDescent="0.3">
      <c r="A302" s="67">
        <v>301</v>
      </c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C302" s="100"/>
      <c r="AD302" s="100"/>
      <c r="AE302" s="100"/>
      <c r="AF302" s="100"/>
      <c r="AG302" s="100"/>
      <c r="AI302" s="100"/>
      <c r="AJ302" s="100"/>
      <c r="AK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67">
        <f t="shared" si="4"/>
        <v>0</v>
      </c>
    </row>
    <row r="303" spans="1:50" x14ac:dyDescent="0.3">
      <c r="A303" s="67">
        <v>302</v>
      </c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C303" s="100"/>
      <c r="AD303" s="100"/>
      <c r="AE303" s="100"/>
      <c r="AF303" s="100"/>
      <c r="AG303" s="100"/>
      <c r="AI303" s="100"/>
      <c r="AJ303" s="100"/>
      <c r="AK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67">
        <f t="shared" si="4"/>
        <v>0</v>
      </c>
    </row>
    <row r="304" spans="1:50" x14ac:dyDescent="0.3">
      <c r="A304" s="67">
        <v>303</v>
      </c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C304" s="100"/>
      <c r="AD304" s="100"/>
      <c r="AE304" s="100"/>
      <c r="AF304" s="100"/>
      <c r="AG304" s="100"/>
      <c r="AI304" s="100"/>
      <c r="AJ304" s="100"/>
      <c r="AK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67">
        <f t="shared" si="4"/>
        <v>0</v>
      </c>
    </row>
    <row r="305" spans="1:50" x14ac:dyDescent="0.3">
      <c r="A305" s="67">
        <v>304</v>
      </c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C305" s="100"/>
      <c r="AD305" s="100"/>
      <c r="AE305" s="100"/>
      <c r="AF305" s="100"/>
      <c r="AG305" s="100"/>
      <c r="AI305" s="100"/>
      <c r="AJ305" s="100"/>
      <c r="AK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67">
        <f t="shared" si="4"/>
        <v>0</v>
      </c>
    </row>
    <row r="306" spans="1:50" x14ac:dyDescent="0.3">
      <c r="A306" s="67">
        <v>305</v>
      </c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C306" s="100"/>
      <c r="AD306" s="100"/>
      <c r="AE306" s="100"/>
      <c r="AF306" s="100"/>
      <c r="AG306" s="100"/>
      <c r="AI306" s="100"/>
      <c r="AJ306" s="100"/>
      <c r="AK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67">
        <f t="shared" si="4"/>
        <v>0</v>
      </c>
    </row>
    <row r="307" spans="1:50" x14ac:dyDescent="0.3">
      <c r="A307" s="67">
        <v>306</v>
      </c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C307" s="100"/>
      <c r="AD307" s="100"/>
      <c r="AE307" s="100"/>
      <c r="AF307" s="100"/>
      <c r="AG307" s="100"/>
      <c r="AI307" s="100"/>
      <c r="AJ307" s="100"/>
      <c r="AK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67">
        <f t="shared" si="4"/>
        <v>0</v>
      </c>
    </row>
    <row r="308" spans="1:50" x14ac:dyDescent="0.3">
      <c r="A308" s="67">
        <v>307</v>
      </c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C308" s="100"/>
      <c r="AD308" s="100"/>
      <c r="AE308" s="100"/>
      <c r="AF308" s="100"/>
      <c r="AG308" s="100"/>
      <c r="AI308" s="100"/>
      <c r="AJ308" s="100"/>
      <c r="AK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67">
        <f t="shared" si="4"/>
        <v>0</v>
      </c>
    </row>
    <row r="309" spans="1:50" x14ac:dyDescent="0.3">
      <c r="A309" s="67">
        <v>308</v>
      </c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C309" s="100"/>
      <c r="AD309" s="100"/>
      <c r="AE309" s="100"/>
      <c r="AF309" s="100"/>
      <c r="AG309" s="100"/>
      <c r="AI309" s="100"/>
      <c r="AJ309" s="100"/>
      <c r="AK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67">
        <f t="shared" si="4"/>
        <v>0</v>
      </c>
    </row>
    <row r="310" spans="1:50" x14ac:dyDescent="0.3">
      <c r="A310" s="67">
        <v>309</v>
      </c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C310" s="100"/>
      <c r="AD310" s="100"/>
      <c r="AE310" s="100"/>
      <c r="AF310" s="100"/>
      <c r="AG310" s="100"/>
      <c r="AI310" s="100"/>
      <c r="AJ310" s="100"/>
      <c r="AK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67">
        <f t="shared" si="4"/>
        <v>0</v>
      </c>
    </row>
    <row r="311" spans="1:50" x14ac:dyDescent="0.3">
      <c r="A311" s="67">
        <v>310</v>
      </c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C311" s="100"/>
      <c r="AD311" s="100"/>
      <c r="AE311" s="100"/>
      <c r="AF311" s="100"/>
      <c r="AG311" s="100"/>
      <c r="AI311" s="100"/>
      <c r="AJ311" s="100"/>
      <c r="AK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67">
        <f t="shared" si="4"/>
        <v>0</v>
      </c>
    </row>
    <row r="312" spans="1:50" x14ac:dyDescent="0.3">
      <c r="A312" s="67">
        <v>311</v>
      </c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C312" s="100"/>
      <c r="AD312" s="100"/>
      <c r="AE312" s="100"/>
      <c r="AF312" s="100"/>
      <c r="AG312" s="100"/>
      <c r="AI312" s="100"/>
      <c r="AJ312" s="100"/>
      <c r="AK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67">
        <f t="shared" si="4"/>
        <v>0</v>
      </c>
    </row>
    <row r="313" spans="1:50" x14ac:dyDescent="0.3">
      <c r="A313" s="67">
        <v>312</v>
      </c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C313" s="100"/>
      <c r="AD313" s="100"/>
      <c r="AE313" s="100"/>
      <c r="AF313" s="100"/>
      <c r="AG313" s="100"/>
      <c r="AI313" s="100"/>
      <c r="AJ313" s="100"/>
      <c r="AK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67">
        <f t="shared" si="4"/>
        <v>0</v>
      </c>
    </row>
    <row r="314" spans="1:50" x14ac:dyDescent="0.3">
      <c r="A314" s="67">
        <v>313</v>
      </c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C314" s="100"/>
      <c r="AD314" s="100"/>
      <c r="AE314" s="100"/>
      <c r="AF314" s="100"/>
      <c r="AG314" s="100"/>
      <c r="AI314" s="100"/>
      <c r="AJ314" s="100"/>
      <c r="AK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67">
        <f t="shared" si="4"/>
        <v>0</v>
      </c>
    </row>
    <row r="315" spans="1:50" x14ac:dyDescent="0.3">
      <c r="A315" s="67">
        <v>314</v>
      </c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C315" s="100"/>
      <c r="AD315" s="100"/>
      <c r="AE315" s="100"/>
      <c r="AF315" s="100"/>
      <c r="AG315" s="100"/>
      <c r="AI315" s="100"/>
      <c r="AJ315" s="100"/>
      <c r="AK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67">
        <f t="shared" si="4"/>
        <v>0</v>
      </c>
    </row>
    <row r="316" spans="1:50" x14ac:dyDescent="0.3">
      <c r="A316" s="67">
        <v>315</v>
      </c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C316" s="100"/>
      <c r="AD316" s="100"/>
      <c r="AE316" s="100"/>
      <c r="AF316" s="100"/>
      <c r="AG316" s="100"/>
      <c r="AI316" s="100"/>
      <c r="AJ316" s="100"/>
      <c r="AK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67">
        <f t="shared" si="4"/>
        <v>0</v>
      </c>
    </row>
    <row r="317" spans="1:50" x14ac:dyDescent="0.3">
      <c r="A317" s="67">
        <v>316</v>
      </c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C317" s="100"/>
      <c r="AD317" s="100"/>
      <c r="AE317" s="100"/>
      <c r="AF317" s="100"/>
      <c r="AG317" s="100"/>
      <c r="AI317" s="100"/>
      <c r="AJ317" s="100"/>
      <c r="AK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67">
        <f t="shared" ref="AX317:AX380" si="5">SUM(I317:AW317)</f>
        <v>0</v>
      </c>
    </row>
    <row r="318" spans="1:50" x14ac:dyDescent="0.3">
      <c r="A318" s="67">
        <v>317</v>
      </c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C318" s="100"/>
      <c r="AD318" s="100"/>
      <c r="AE318" s="100"/>
      <c r="AF318" s="100"/>
      <c r="AG318" s="100"/>
      <c r="AI318" s="100"/>
      <c r="AJ318" s="100"/>
      <c r="AK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67">
        <f t="shared" si="5"/>
        <v>0</v>
      </c>
    </row>
    <row r="319" spans="1:50" x14ac:dyDescent="0.3">
      <c r="A319" s="67">
        <v>318</v>
      </c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C319" s="100"/>
      <c r="AD319" s="100"/>
      <c r="AE319" s="100"/>
      <c r="AF319" s="100"/>
      <c r="AG319" s="100"/>
      <c r="AI319" s="100"/>
      <c r="AJ319" s="100"/>
      <c r="AK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67">
        <f t="shared" si="5"/>
        <v>0</v>
      </c>
    </row>
    <row r="320" spans="1:50" x14ac:dyDescent="0.3">
      <c r="A320" s="67">
        <v>319</v>
      </c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C320" s="100"/>
      <c r="AD320" s="100"/>
      <c r="AE320" s="100"/>
      <c r="AF320" s="100"/>
      <c r="AG320" s="100"/>
      <c r="AI320" s="100"/>
      <c r="AJ320" s="100"/>
      <c r="AK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67">
        <f t="shared" si="5"/>
        <v>0</v>
      </c>
    </row>
    <row r="321" spans="1:50" x14ac:dyDescent="0.3">
      <c r="A321" s="67">
        <v>320</v>
      </c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C321" s="100"/>
      <c r="AD321" s="100"/>
      <c r="AE321" s="100"/>
      <c r="AF321" s="100"/>
      <c r="AG321" s="100"/>
      <c r="AI321" s="100"/>
      <c r="AJ321" s="100"/>
      <c r="AK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67">
        <f t="shared" si="5"/>
        <v>0</v>
      </c>
    </row>
    <row r="322" spans="1:50" x14ac:dyDescent="0.3">
      <c r="A322" s="67">
        <v>321</v>
      </c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C322" s="100"/>
      <c r="AD322" s="100"/>
      <c r="AE322" s="100"/>
      <c r="AF322" s="100"/>
      <c r="AG322" s="100"/>
      <c r="AI322" s="100"/>
      <c r="AJ322" s="100"/>
      <c r="AK322" s="100"/>
      <c r="AM322" s="100"/>
      <c r="AN322" s="100"/>
      <c r="AO322" s="100"/>
      <c r="AP322" s="100"/>
      <c r="AQ322" s="100"/>
      <c r="AR322" s="100"/>
      <c r="AS322" s="100"/>
      <c r="AT322" s="100"/>
      <c r="AU322" s="100"/>
      <c r="AV322" s="100"/>
      <c r="AW322" s="100"/>
      <c r="AX322" s="67">
        <f t="shared" si="5"/>
        <v>0</v>
      </c>
    </row>
    <row r="323" spans="1:50" x14ac:dyDescent="0.3">
      <c r="A323" s="67">
        <v>322</v>
      </c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C323" s="100"/>
      <c r="AD323" s="100"/>
      <c r="AE323" s="100"/>
      <c r="AF323" s="100"/>
      <c r="AG323" s="100"/>
      <c r="AI323" s="100"/>
      <c r="AJ323" s="100"/>
      <c r="AK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67">
        <f t="shared" si="5"/>
        <v>0</v>
      </c>
    </row>
    <row r="324" spans="1:50" x14ac:dyDescent="0.3">
      <c r="A324" s="67">
        <v>323</v>
      </c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C324" s="100"/>
      <c r="AD324" s="100"/>
      <c r="AE324" s="100"/>
      <c r="AF324" s="100"/>
      <c r="AG324" s="100"/>
      <c r="AI324" s="100"/>
      <c r="AJ324" s="100"/>
      <c r="AK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67">
        <f t="shared" si="5"/>
        <v>0</v>
      </c>
    </row>
    <row r="325" spans="1:50" x14ac:dyDescent="0.3">
      <c r="A325" s="67">
        <v>324</v>
      </c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C325" s="100"/>
      <c r="AD325" s="100"/>
      <c r="AE325" s="100"/>
      <c r="AF325" s="100"/>
      <c r="AG325" s="100"/>
      <c r="AI325" s="100"/>
      <c r="AJ325" s="100"/>
      <c r="AK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67">
        <f t="shared" si="5"/>
        <v>0</v>
      </c>
    </row>
    <row r="326" spans="1:50" x14ac:dyDescent="0.3">
      <c r="A326" s="67">
        <v>325</v>
      </c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C326" s="100"/>
      <c r="AD326" s="100"/>
      <c r="AE326" s="100"/>
      <c r="AF326" s="100"/>
      <c r="AG326" s="100"/>
      <c r="AI326" s="100"/>
      <c r="AJ326" s="100"/>
      <c r="AK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67">
        <f t="shared" si="5"/>
        <v>0</v>
      </c>
    </row>
    <row r="327" spans="1:50" x14ac:dyDescent="0.3">
      <c r="A327" s="67">
        <v>326</v>
      </c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C327" s="100"/>
      <c r="AD327" s="100"/>
      <c r="AE327" s="100"/>
      <c r="AF327" s="100"/>
      <c r="AG327" s="100"/>
      <c r="AI327" s="100"/>
      <c r="AJ327" s="100"/>
      <c r="AK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67">
        <f t="shared" si="5"/>
        <v>0</v>
      </c>
    </row>
    <row r="328" spans="1:50" x14ac:dyDescent="0.3">
      <c r="A328" s="67">
        <v>327</v>
      </c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C328" s="100"/>
      <c r="AD328" s="100"/>
      <c r="AE328" s="100"/>
      <c r="AF328" s="100"/>
      <c r="AG328" s="100"/>
      <c r="AI328" s="100"/>
      <c r="AJ328" s="100"/>
      <c r="AK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67">
        <f t="shared" si="5"/>
        <v>0</v>
      </c>
    </row>
    <row r="329" spans="1:50" x14ac:dyDescent="0.3">
      <c r="A329" s="67">
        <v>328</v>
      </c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C329" s="100"/>
      <c r="AD329" s="100"/>
      <c r="AE329" s="100"/>
      <c r="AF329" s="100"/>
      <c r="AG329" s="100"/>
      <c r="AI329" s="100"/>
      <c r="AJ329" s="100"/>
      <c r="AK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67">
        <f t="shared" si="5"/>
        <v>0</v>
      </c>
    </row>
    <row r="330" spans="1:50" x14ac:dyDescent="0.3">
      <c r="A330" s="67">
        <v>329</v>
      </c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C330" s="100"/>
      <c r="AD330" s="100"/>
      <c r="AE330" s="100"/>
      <c r="AF330" s="100"/>
      <c r="AG330" s="100"/>
      <c r="AI330" s="100"/>
      <c r="AJ330" s="100"/>
      <c r="AK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100"/>
      <c r="AW330" s="100"/>
      <c r="AX330" s="67">
        <f t="shared" si="5"/>
        <v>0</v>
      </c>
    </row>
    <row r="331" spans="1:50" x14ac:dyDescent="0.3">
      <c r="A331" s="67">
        <v>330</v>
      </c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C331" s="100"/>
      <c r="AD331" s="100"/>
      <c r="AE331" s="100"/>
      <c r="AF331" s="100"/>
      <c r="AG331" s="100"/>
      <c r="AI331" s="100"/>
      <c r="AJ331" s="100"/>
      <c r="AK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67">
        <f t="shared" si="5"/>
        <v>0</v>
      </c>
    </row>
    <row r="332" spans="1:50" x14ac:dyDescent="0.3">
      <c r="A332" s="67">
        <v>331</v>
      </c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C332" s="100"/>
      <c r="AD332" s="100"/>
      <c r="AE332" s="100"/>
      <c r="AF332" s="100"/>
      <c r="AG332" s="100"/>
      <c r="AI332" s="100"/>
      <c r="AJ332" s="100"/>
      <c r="AK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67">
        <f t="shared" si="5"/>
        <v>0</v>
      </c>
    </row>
    <row r="333" spans="1:50" x14ac:dyDescent="0.3">
      <c r="A333" s="67">
        <v>332</v>
      </c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C333" s="100"/>
      <c r="AD333" s="100"/>
      <c r="AE333" s="100"/>
      <c r="AF333" s="100"/>
      <c r="AG333" s="100"/>
      <c r="AI333" s="100"/>
      <c r="AJ333" s="100"/>
      <c r="AK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67">
        <f t="shared" si="5"/>
        <v>0</v>
      </c>
    </row>
    <row r="334" spans="1:50" x14ac:dyDescent="0.3">
      <c r="A334" s="67">
        <v>333</v>
      </c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C334" s="100"/>
      <c r="AD334" s="100"/>
      <c r="AE334" s="100"/>
      <c r="AF334" s="100"/>
      <c r="AG334" s="100"/>
      <c r="AI334" s="100"/>
      <c r="AJ334" s="100"/>
      <c r="AK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67">
        <f t="shared" si="5"/>
        <v>0</v>
      </c>
    </row>
    <row r="335" spans="1:50" x14ac:dyDescent="0.3">
      <c r="A335" s="67">
        <v>334</v>
      </c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C335" s="100"/>
      <c r="AD335" s="100"/>
      <c r="AE335" s="100"/>
      <c r="AF335" s="100"/>
      <c r="AG335" s="100"/>
      <c r="AI335" s="100"/>
      <c r="AJ335" s="100"/>
      <c r="AK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67">
        <f t="shared" si="5"/>
        <v>0</v>
      </c>
    </row>
    <row r="336" spans="1:50" x14ac:dyDescent="0.3">
      <c r="A336" s="67">
        <v>335</v>
      </c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C336" s="100"/>
      <c r="AD336" s="100"/>
      <c r="AE336" s="100"/>
      <c r="AF336" s="100"/>
      <c r="AG336" s="100"/>
      <c r="AI336" s="100"/>
      <c r="AJ336" s="100"/>
      <c r="AK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67">
        <f t="shared" si="5"/>
        <v>0</v>
      </c>
    </row>
    <row r="337" spans="1:50" x14ac:dyDescent="0.3">
      <c r="A337" s="67">
        <v>336</v>
      </c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C337" s="100"/>
      <c r="AD337" s="100"/>
      <c r="AE337" s="100"/>
      <c r="AF337" s="100"/>
      <c r="AG337" s="100"/>
      <c r="AI337" s="100"/>
      <c r="AJ337" s="100"/>
      <c r="AK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100"/>
      <c r="AW337" s="100"/>
      <c r="AX337" s="67">
        <f t="shared" si="5"/>
        <v>0</v>
      </c>
    </row>
    <row r="338" spans="1:50" x14ac:dyDescent="0.3">
      <c r="A338" s="67">
        <v>337</v>
      </c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C338" s="100"/>
      <c r="AD338" s="100"/>
      <c r="AE338" s="100"/>
      <c r="AF338" s="100"/>
      <c r="AG338" s="100"/>
      <c r="AI338" s="100"/>
      <c r="AJ338" s="100"/>
      <c r="AK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67">
        <f t="shared" si="5"/>
        <v>0</v>
      </c>
    </row>
    <row r="339" spans="1:50" x14ac:dyDescent="0.3">
      <c r="A339" s="67">
        <v>338</v>
      </c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C339" s="100"/>
      <c r="AD339" s="100"/>
      <c r="AE339" s="100"/>
      <c r="AF339" s="100"/>
      <c r="AG339" s="100"/>
      <c r="AI339" s="100"/>
      <c r="AJ339" s="100"/>
      <c r="AK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67">
        <f t="shared" si="5"/>
        <v>0</v>
      </c>
    </row>
    <row r="340" spans="1:50" x14ac:dyDescent="0.3">
      <c r="A340" s="67">
        <v>339</v>
      </c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C340" s="100"/>
      <c r="AD340" s="100"/>
      <c r="AE340" s="100"/>
      <c r="AF340" s="100"/>
      <c r="AG340" s="100"/>
      <c r="AI340" s="100"/>
      <c r="AJ340" s="100"/>
      <c r="AK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67">
        <f t="shared" si="5"/>
        <v>0</v>
      </c>
    </row>
    <row r="341" spans="1:50" x14ac:dyDescent="0.3">
      <c r="A341" s="67">
        <v>340</v>
      </c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C341" s="100"/>
      <c r="AD341" s="100"/>
      <c r="AE341" s="100"/>
      <c r="AF341" s="100"/>
      <c r="AG341" s="100"/>
      <c r="AI341" s="100"/>
      <c r="AJ341" s="100"/>
      <c r="AK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67">
        <f t="shared" si="5"/>
        <v>0</v>
      </c>
    </row>
    <row r="342" spans="1:50" x14ac:dyDescent="0.3">
      <c r="A342" s="67">
        <v>341</v>
      </c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C342" s="100"/>
      <c r="AD342" s="100"/>
      <c r="AE342" s="100"/>
      <c r="AF342" s="100"/>
      <c r="AG342" s="100"/>
      <c r="AI342" s="100"/>
      <c r="AJ342" s="100"/>
      <c r="AK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67">
        <f t="shared" si="5"/>
        <v>0</v>
      </c>
    </row>
    <row r="343" spans="1:50" x14ac:dyDescent="0.3">
      <c r="A343" s="67">
        <v>342</v>
      </c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C343" s="100"/>
      <c r="AD343" s="100"/>
      <c r="AE343" s="100"/>
      <c r="AF343" s="100"/>
      <c r="AG343" s="100"/>
      <c r="AI343" s="100"/>
      <c r="AJ343" s="100"/>
      <c r="AK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67">
        <f t="shared" si="5"/>
        <v>0</v>
      </c>
    </row>
    <row r="344" spans="1:50" x14ac:dyDescent="0.3">
      <c r="A344" s="67">
        <v>343</v>
      </c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C344" s="100"/>
      <c r="AD344" s="100"/>
      <c r="AE344" s="100"/>
      <c r="AF344" s="100"/>
      <c r="AG344" s="100"/>
      <c r="AI344" s="100"/>
      <c r="AJ344" s="100"/>
      <c r="AK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67">
        <f t="shared" si="5"/>
        <v>0</v>
      </c>
    </row>
    <row r="345" spans="1:50" x14ac:dyDescent="0.3">
      <c r="A345" s="67">
        <v>344</v>
      </c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C345" s="100"/>
      <c r="AD345" s="100"/>
      <c r="AE345" s="100"/>
      <c r="AF345" s="100"/>
      <c r="AG345" s="100"/>
      <c r="AI345" s="100"/>
      <c r="AJ345" s="100"/>
      <c r="AK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0"/>
      <c r="AW345" s="100"/>
      <c r="AX345" s="67">
        <f t="shared" si="5"/>
        <v>0</v>
      </c>
    </row>
    <row r="346" spans="1:50" x14ac:dyDescent="0.3">
      <c r="A346" s="67">
        <v>345</v>
      </c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C346" s="100"/>
      <c r="AD346" s="100"/>
      <c r="AE346" s="100"/>
      <c r="AF346" s="100"/>
      <c r="AG346" s="100"/>
      <c r="AI346" s="100"/>
      <c r="AJ346" s="100"/>
      <c r="AK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67">
        <f t="shared" si="5"/>
        <v>0</v>
      </c>
    </row>
    <row r="347" spans="1:50" x14ac:dyDescent="0.3">
      <c r="A347" s="67">
        <v>346</v>
      </c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C347" s="100"/>
      <c r="AD347" s="100"/>
      <c r="AE347" s="100"/>
      <c r="AF347" s="100"/>
      <c r="AG347" s="100"/>
      <c r="AI347" s="100"/>
      <c r="AJ347" s="100"/>
      <c r="AK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67">
        <f t="shared" si="5"/>
        <v>0</v>
      </c>
    </row>
    <row r="348" spans="1:50" x14ac:dyDescent="0.3">
      <c r="A348" s="67">
        <v>347</v>
      </c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C348" s="100"/>
      <c r="AD348" s="100"/>
      <c r="AE348" s="100"/>
      <c r="AF348" s="100"/>
      <c r="AG348" s="100"/>
      <c r="AI348" s="100"/>
      <c r="AJ348" s="100"/>
      <c r="AK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67">
        <f t="shared" si="5"/>
        <v>0</v>
      </c>
    </row>
    <row r="349" spans="1:50" x14ac:dyDescent="0.3">
      <c r="A349" s="67">
        <v>348</v>
      </c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C349" s="100"/>
      <c r="AD349" s="100"/>
      <c r="AE349" s="100"/>
      <c r="AF349" s="100"/>
      <c r="AG349" s="100"/>
      <c r="AI349" s="100"/>
      <c r="AJ349" s="100"/>
      <c r="AK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67">
        <f t="shared" si="5"/>
        <v>0</v>
      </c>
    </row>
    <row r="350" spans="1:50" x14ac:dyDescent="0.3">
      <c r="A350" s="67">
        <v>349</v>
      </c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C350" s="100"/>
      <c r="AD350" s="100"/>
      <c r="AE350" s="100"/>
      <c r="AF350" s="100"/>
      <c r="AG350" s="100"/>
      <c r="AI350" s="100"/>
      <c r="AJ350" s="100"/>
      <c r="AK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67">
        <f t="shared" si="5"/>
        <v>0</v>
      </c>
    </row>
    <row r="351" spans="1:50" x14ac:dyDescent="0.3">
      <c r="A351" s="67">
        <v>350</v>
      </c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C351" s="100"/>
      <c r="AD351" s="100"/>
      <c r="AE351" s="100"/>
      <c r="AF351" s="100"/>
      <c r="AG351" s="100"/>
      <c r="AI351" s="100"/>
      <c r="AJ351" s="100"/>
      <c r="AK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67">
        <f t="shared" si="5"/>
        <v>0</v>
      </c>
    </row>
    <row r="352" spans="1:50" x14ac:dyDescent="0.3">
      <c r="A352" s="67">
        <v>351</v>
      </c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C352" s="100"/>
      <c r="AD352" s="100"/>
      <c r="AE352" s="100"/>
      <c r="AF352" s="100"/>
      <c r="AG352" s="100"/>
      <c r="AI352" s="100"/>
      <c r="AJ352" s="100"/>
      <c r="AK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100"/>
      <c r="AW352" s="100"/>
      <c r="AX352" s="67">
        <f t="shared" si="5"/>
        <v>0</v>
      </c>
    </row>
    <row r="353" spans="1:50" x14ac:dyDescent="0.3">
      <c r="A353" s="67">
        <v>352</v>
      </c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C353" s="100"/>
      <c r="AD353" s="100"/>
      <c r="AE353" s="100"/>
      <c r="AF353" s="100"/>
      <c r="AG353" s="100"/>
      <c r="AI353" s="100"/>
      <c r="AJ353" s="100"/>
      <c r="AK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67">
        <f t="shared" si="5"/>
        <v>0</v>
      </c>
    </row>
    <row r="354" spans="1:50" x14ac:dyDescent="0.3">
      <c r="A354" s="67">
        <v>353</v>
      </c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C354" s="100"/>
      <c r="AD354" s="100"/>
      <c r="AE354" s="100"/>
      <c r="AF354" s="100"/>
      <c r="AG354" s="100"/>
      <c r="AI354" s="100"/>
      <c r="AJ354" s="100"/>
      <c r="AK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67">
        <f t="shared" si="5"/>
        <v>0</v>
      </c>
    </row>
    <row r="355" spans="1:50" x14ac:dyDescent="0.3">
      <c r="A355" s="67">
        <v>354</v>
      </c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C355" s="100"/>
      <c r="AD355" s="100"/>
      <c r="AE355" s="100"/>
      <c r="AF355" s="100"/>
      <c r="AG355" s="100"/>
      <c r="AI355" s="100"/>
      <c r="AJ355" s="100"/>
      <c r="AK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67">
        <f t="shared" si="5"/>
        <v>0</v>
      </c>
    </row>
    <row r="356" spans="1:50" x14ac:dyDescent="0.3">
      <c r="A356" s="67">
        <v>355</v>
      </c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C356" s="100"/>
      <c r="AD356" s="100"/>
      <c r="AE356" s="100"/>
      <c r="AF356" s="100"/>
      <c r="AG356" s="100"/>
      <c r="AI356" s="100"/>
      <c r="AJ356" s="100"/>
      <c r="AK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100"/>
      <c r="AW356" s="100"/>
      <c r="AX356" s="67">
        <f t="shared" si="5"/>
        <v>0</v>
      </c>
    </row>
    <row r="357" spans="1:50" x14ac:dyDescent="0.3">
      <c r="A357" s="67">
        <v>356</v>
      </c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C357" s="100"/>
      <c r="AD357" s="100"/>
      <c r="AE357" s="100"/>
      <c r="AF357" s="100"/>
      <c r="AG357" s="100"/>
      <c r="AI357" s="100"/>
      <c r="AJ357" s="100"/>
      <c r="AK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67">
        <f t="shared" si="5"/>
        <v>0</v>
      </c>
    </row>
    <row r="358" spans="1:50" x14ac:dyDescent="0.3">
      <c r="A358" s="67">
        <v>357</v>
      </c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C358" s="100"/>
      <c r="AD358" s="100"/>
      <c r="AE358" s="100"/>
      <c r="AF358" s="100"/>
      <c r="AG358" s="100"/>
      <c r="AI358" s="100"/>
      <c r="AJ358" s="100"/>
      <c r="AK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67">
        <f t="shared" si="5"/>
        <v>0</v>
      </c>
    </row>
    <row r="359" spans="1:50" x14ac:dyDescent="0.3">
      <c r="A359" s="67">
        <v>358</v>
      </c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C359" s="100"/>
      <c r="AD359" s="100"/>
      <c r="AE359" s="100"/>
      <c r="AF359" s="100"/>
      <c r="AG359" s="100"/>
      <c r="AI359" s="100"/>
      <c r="AJ359" s="100"/>
      <c r="AK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67">
        <f t="shared" si="5"/>
        <v>0</v>
      </c>
    </row>
    <row r="360" spans="1:50" x14ac:dyDescent="0.3">
      <c r="A360" s="67">
        <v>359</v>
      </c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C360" s="100"/>
      <c r="AD360" s="100"/>
      <c r="AE360" s="100"/>
      <c r="AF360" s="100"/>
      <c r="AG360" s="100"/>
      <c r="AI360" s="100"/>
      <c r="AJ360" s="100"/>
      <c r="AK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67">
        <f t="shared" si="5"/>
        <v>0</v>
      </c>
    </row>
    <row r="361" spans="1:50" x14ac:dyDescent="0.3">
      <c r="A361" s="67">
        <v>360</v>
      </c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C361" s="100"/>
      <c r="AD361" s="100"/>
      <c r="AE361" s="100"/>
      <c r="AF361" s="100"/>
      <c r="AG361" s="100"/>
      <c r="AI361" s="100"/>
      <c r="AJ361" s="100"/>
      <c r="AK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67">
        <f t="shared" si="5"/>
        <v>0</v>
      </c>
    </row>
    <row r="362" spans="1:50" x14ac:dyDescent="0.3">
      <c r="A362" s="67">
        <v>361</v>
      </c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C362" s="100"/>
      <c r="AD362" s="100"/>
      <c r="AE362" s="100"/>
      <c r="AF362" s="100"/>
      <c r="AG362" s="100"/>
      <c r="AI362" s="100"/>
      <c r="AJ362" s="100"/>
      <c r="AK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67">
        <f t="shared" si="5"/>
        <v>0</v>
      </c>
    </row>
    <row r="363" spans="1:50" x14ac:dyDescent="0.3">
      <c r="A363" s="67">
        <v>362</v>
      </c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C363" s="100"/>
      <c r="AD363" s="100"/>
      <c r="AE363" s="100"/>
      <c r="AF363" s="100"/>
      <c r="AG363" s="100"/>
      <c r="AI363" s="100"/>
      <c r="AJ363" s="100"/>
      <c r="AK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100"/>
      <c r="AW363" s="100"/>
      <c r="AX363" s="67">
        <f t="shared" si="5"/>
        <v>0</v>
      </c>
    </row>
    <row r="364" spans="1:50" x14ac:dyDescent="0.3">
      <c r="A364" s="67">
        <v>363</v>
      </c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C364" s="100"/>
      <c r="AD364" s="100"/>
      <c r="AE364" s="100"/>
      <c r="AF364" s="100"/>
      <c r="AG364" s="100"/>
      <c r="AI364" s="100"/>
      <c r="AJ364" s="100"/>
      <c r="AK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100"/>
      <c r="AW364" s="100"/>
      <c r="AX364" s="67">
        <f t="shared" si="5"/>
        <v>0</v>
      </c>
    </row>
    <row r="365" spans="1:50" x14ac:dyDescent="0.3">
      <c r="A365" s="67">
        <v>364</v>
      </c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C365" s="100"/>
      <c r="AD365" s="100"/>
      <c r="AE365" s="100"/>
      <c r="AF365" s="100"/>
      <c r="AG365" s="100"/>
      <c r="AI365" s="100"/>
      <c r="AJ365" s="100"/>
      <c r="AK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67">
        <f t="shared" si="5"/>
        <v>0</v>
      </c>
    </row>
    <row r="366" spans="1:50" x14ac:dyDescent="0.3">
      <c r="A366" s="67">
        <v>365</v>
      </c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C366" s="100"/>
      <c r="AD366" s="100"/>
      <c r="AE366" s="100"/>
      <c r="AF366" s="100"/>
      <c r="AG366" s="100"/>
      <c r="AI366" s="100"/>
      <c r="AJ366" s="100"/>
      <c r="AK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100"/>
      <c r="AW366" s="100"/>
      <c r="AX366" s="67">
        <f t="shared" si="5"/>
        <v>0</v>
      </c>
    </row>
    <row r="367" spans="1:50" x14ac:dyDescent="0.3">
      <c r="A367" s="67">
        <v>366</v>
      </c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C367" s="100"/>
      <c r="AD367" s="100"/>
      <c r="AE367" s="100"/>
      <c r="AF367" s="100"/>
      <c r="AG367" s="100"/>
      <c r="AI367" s="100"/>
      <c r="AJ367" s="100"/>
      <c r="AK367" s="100"/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100"/>
      <c r="AW367" s="100"/>
      <c r="AX367" s="67">
        <f t="shared" si="5"/>
        <v>0</v>
      </c>
    </row>
    <row r="368" spans="1:50" x14ac:dyDescent="0.3">
      <c r="A368" s="67">
        <v>367</v>
      </c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C368" s="100"/>
      <c r="AD368" s="100"/>
      <c r="AE368" s="100"/>
      <c r="AF368" s="100"/>
      <c r="AG368" s="100"/>
      <c r="AI368" s="100"/>
      <c r="AJ368" s="100"/>
      <c r="AK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100"/>
      <c r="AW368" s="100"/>
      <c r="AX368" s="67">
        <f t="shared" si="5"/>
        <v>0</v>
      </c>
    </row>
    <row r="369" spans="1:50" x14ac:dyDescent="0.3">
      <c r="A369" s="67">
        <v>368</v>
      </c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C369" s="100"/>
      <c r="AD369" s="100"/>
      <c r="AE369" s="100"/>
      <c r="AF369" s="100"/>
      <c r="AG369" s="100"/>
      <c r="AI369" s="100"/>
      <c r="AJ369" s="100"/>
      <c r="AK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100"/>
      <c r="AW369" s="100"/>
      <c r="AX369" s="67">
        <f t="shared" si="5"/>
        <v>0</v>
      </c>
    </row>
    <row r="370" spans="1:50" x14ac:dyDescent="0.3">
      <c r="A370" s="67">
        <v>369</v>
      </c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C370" s="100"/>
      <c r="AD370" s="100"/>
      <c r="AE370" s="100"/>
      <c r="AF370" s="100"/>
      <c r="AG370" s="100"/>
      <c r="AI370" s="100"/>
      <c r="AJ370" s="100"/>
      <c r="AK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67">
        <f t="shared" si="5"/>
        <v>0</v>
      </c>
    </row>
    <row r="371" spans="1:50" x14ac:dyDescent="0.3">
      <c r="A371" s="67">
        <v>370</v>
      </c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C371" s="100"/>
      <c r="AD371" s="100"/>
      <c r="AE371" s="100"/>
      <c r="AF371" s="100"/>
      <c r="AG371" s="100"/>
      <c r="AI371" s="100"/>
      <c r="AJ371" s="100"/>
      <c r="AK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67">
        <f t="shared" si="5"/>
        <v>0</v>
      </c>
    </row>
    <row r="372" spans="1:50" x14ac:dyDescent="0.3">
      <c r="A372" s="67">
        <v>371</v>
      </c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C372" s="100"/>
      <c r="AD372" s="100"/>
      <c r="AE372" s="100"/>
      <c r="AF372" s="100"/>
      <c r="AG372" s="100"/>
      <c r="AI372" s="100"/>
      <c r="AJ372" s="100"/>
      <c r="AK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100"/>
      <c r="AW372" s="100"/>
      <c r="AX372" s="67">
        <f t="shared" si="5"/>
        <v>0</v>
      </c>
    </row>
    <row r="373" spans="1:50" x14ac:dyDescent="0.3">
      <c r="A373" s="67">
        <v>372</v>
      </c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C373" s="100"/>
      <c r="AD373" s="100"/>
      <c r="AE373" s="100"/>
      <c r="AF373" s="100"/>
      <c r="AG373" s="100"/>
      <c r="AI373" s="100"/>
      <c r="AJ373" s="100"/>
      <c r="AK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67">
        <f t="shared" si="5"/>
        <v>0</v>
      </c>
    </row>
    <row r="374" spans="1:50" x14ac:dyDescent="0.3">
      <c r="A374" s="67">
        <v>373</v>
      </c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C374" s="100"/>
      <c r="AD374" s="100"/>
      <c r="AE374" s="100"/>
      <c r="AF374" s="100"/>
      <c r="AG374" s="100"/>
      <c r="AI374" s="100"/>
      <c r="AJ374" s="100"/>
      <c r="AK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67">
        <f t="shared" si="5"/>
        <v>0</v>
      </c>
    </row>
    <row r="375" spans="1:50" x14ac:dyDescent="0.3">
      <c r="A375" s="67">
        <v>374</v>
      </c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C375" s="100"/>
      <c r="AD375" s="100"/>
      <c r="AE375" s="100"/>
      <c r="AF375" s="100"/>
      <c r="AG375" s="100"/>
      <c r="AI375" s="100"/>
      <c r="AJ375" s="100"/>
      <c r="AK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100"/>
      <c r="AW375" s="100"/>
      <c r="AX375" s="67">
        <f t="shared" si="5"/>
        <v>0</v>
      </c>
    </row>
    <row r="376" spans="1:50" x14ac:dyDescent="0.3">
      <c r="A376" s="67">
        <v>375</v>
      </c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C376" s="100"/>
      <c r="AD376" s="100"/>
      <c r="AE376" s="100"/>
      <c r="AF376" s="100"/>
      <c r="AG376" s="100"/>
      <c r="AI376" s="100"/>
      <c r="AJ376" s="100"/>
      <c r="AK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67">
        <f t="shared" si="5"/>
        <v>0</v>
      </c>
    </row>
    <row r="377" spans="1:50" x14ac:dyDescent="0.3">
      <c r="A377" s="67">
        <v>376</v>
      </c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C377" s="100"/>
      <c r="AD377" s="100"/>
      <c r="AE377" s="100"/>
      <c r="AF377" s="100"/>
      <c r="AG377" s="100"/>
      <c r="AI377" s="100"/>
      <c r="AJ377" s="100"/>
      <c r="AK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67">
        <f t="shared" si="5"/>
        <v>0</v>
      </c>
    </row>
    <row r="378" spans="1:50" x14ac:dyDescent="0.3">
      <c r="A378" s="67">
        <v>377</v>
      </c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C378" s="100"/>
      <c r="AD378" s="100"/>
      <c r="AE378" s="100"/>
      <c r="AF378" s="100"/>
      <c r="AG378" s="100"/>
      <c r="AI378" s="100"/>
      <c r="AJ378" s="100"/>
      <c r="AK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67">
        <f t="shared" si="5"/>
        <v>0</v>
      </c>
    </row>
    <row r="379" spans="1:50" x14ac:dyDescent="0.3">
      <c r="A379" s="67">
        <v>378</v>
      </c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C379" s="100"/>
      <c r="AD379" s="100"/>
      <c r="AE379" s="100"/>
      <c r="AF379" s="100"/>
      <c r="AG379" s="100"/>
      <c r="AI379" s="100"/>
      <c r="AJ379" s="100"/>
      <c r="AK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100"/>
      <c r="AW379" s="100"/>
      <c r="AX379" s="67">
        <f t="shared" si="5"/>
        <v>0</v>
      </c>
    </row>
    <row r="380" spans="1:50" x14ac:dyDescent="0.3">
      <c r="A380" s="67">
        <v>379</v>
      </c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C380" s="100"/>
      <c r="AD380" s="100"/>
      <c r="AE380" s="100"/>
      <c r="AF380" s="100"/>
      <c r="AG380" s="100"/>
      <c r="AI380" s="100"/>
      <c r="AJ380" s="100"/>
      <c r="AK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67">
        <f t="shared" si="5"/>
        <v>0</v>
      </c>
    </row>
    <row r="381" spans="1:50" x14ac:dyDescent="0.3">
      <c r="A381" s="67">
        <v>380</v>
      </c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C381" s="100"/>
      <c r="AD381" s="100"/>
      <c r="AE381" s="100"/>
      <c r="AF381" s="100"/>
      <c r="AG381" s="100"/>
      <c r="AI381" s="100"/>
      <c r="AJ381" s="100"/>
      <c r="AK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67">
        <f t="shared" ref="AX381:AX444" si="6">SUM(I381:AW381)</f>
        <v>0</v>
      </c>
    </row>
    <row r="382" spans="1:50" x14ac:dyDescent="0.3">
      <c r="A382" s="67">
        <v>381</v>
      </c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C382" s="100"/>
      <c r="AD382" s="100"/>
      <c r="AE382" s="100"/>
      <c r="AF382" s="100"/>
      <c r="AG382" s="100"/>
      <c r="AI382" s="100"/>
      <c r="AJ382" s="100"/>
      <c r="AK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67">
        <f t="shared" si="6"/>
        <v>0</v>
      </c>
    </row>
    <row r="383" spans="1:50" x14ac:dyDescent="0.3">
      <c r="A383" s="67">
        <v>382</v>
      </c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C383" s="100"/>
      <c r="AD383" s="100"/>
      <c r="AE383" s="100"/>
      <c r="AF383" s="100"/>
      <c r="AG383" s="100"/>
      <c r="AI383" s="100"/>
      <c r="AJ383" s="100"/>
      <c r="AK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67">
        <f t="shared" si="6"/>
        <v>0</v>
      </c>
    </row>
    <row r="384" spans="1:50" x14ac:dyDescent="0.3">
      <c r="A384" s="67">
        <v>383</v>
      </c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C384" s="100"/>
      <c r="AD384" s="100"/>
      <c r="AE384" s="100"/>
      <c r="AF384" s="100"/>
      <c r="AG384" s="100"/>
      <c r="AI384" s="100"/>
      <c r="AJ384" s="100"/>
      <c r="AK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67">
        <f t="shared" si="6"/>
        <v>0</v>
      </c>
    </row>
    <row r="385" spans="1:50" x14ac:dyDescent="0.3">
      <c r="A385" s="67">
        <v>384</v>
      </c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C385" s="100"/>
      <c r="AD385" s="100"/>
      <c r="AE385" s="100"/>
      <c r="AF385" s="100"/>
      <c r="AG385" s="100"/>
      <c r="AI385" s="100"/>
      <c r="AJ385" s="100"/>
      <c r="AK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67">
        <f t="shared" si="6"/>
        <v>0</v>
      </c>
    </row>
    <row r="386" spans="1:50" x14ac:dyDescent="0.3">
      <c r="A386" s="67">
        <v>385</v>
      </c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C386" s="100"/>
      <c r="AD386" s="100"/>
      <c r="AE386" s="100"/>
      <c r="AF386" s="100"/>
      <c r="AG386" s="100"/>
      <c r="AI386" s="100"/>
      <c r="AJ386" s="100"/>
      <c r="AK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67">
        <f t="shared" si="6"/>
        <v>0</v>
      </c>
    </row>
    <row r="387" spans="1:50" x14ac:dyDescent="0.3">
      <c r="A387" s="67">
        <v>386</v>
      </c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C387" s="100"/>
      <c r="AD387" s="100"/>
      <c r="AE387" s="100"/>
      <c r="AF387" s="100"/>
      <c r="AG387" s="100"/>
      <c r="AI387" s="100"/>
      <c r="AJ387" s="100"/>
      <c r="AK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67">
        <f t="shared" si="6"/>
        <v>0</v>
      </c>
    </row>
    <row r="388" spans="1:50" x14ac:dyDescent="0.3">
      <c r="A388" s="67">
        <v>387</v>
      </c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C388" s="100"/>
      <c r="AD388" s="100"/>
      <c r="AE388" s="100"/>
      <c r="AF388" s="100"/>
      <c r="AG388" s="100"/>
      <c r="AI388" s="100"/>
      <c r="AJ388" s="100"/>
      <c r="AK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100"/>
      <c r="AW388" s="100"/>
      <c r="AX388" s="67">
        <f t="shared" si="6"/>
        <v>0</v>
      </c>
    </row>
    <row r="389" spans="1:50" x14ac:dyDescent="0.3">
      <c r="A389" s="67">
        <v>388</v>
      </c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C389" s="100"/>
      <c r="AD389" s="100"/>
      <c r="AE389" s="100"/>
      <c r="AF389" s="100"/>
      <c r="AG389" s="100"/>
      <c r="AI389" s="100"/>
      <c r="AJ389" s="100"/>
      <c r="AK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67">
        <f t="shared" si="6"/>
        <v>0</v>
      </c>
    </row>
    <row r="390" spans="1:50" x14ac:dyDescent="0.3">
      <c r="A390" s="67">
        <v>389</v>
      </c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C390" s="100"/>
      <c r="AD390" s="100"/>
      <c r="AE390" s="100"/>
      <c r="AF390" s="100"/>
      <c r="AG390" s="100"/>
      <c r="AI390" s="100"/>
      <c r="AJ390" s="100"/>
      <c r="AK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67">
        <f t="shared" si="6"/>
        <v>0</v>
      </c>
    </row>
    <row r="391" spans="1:50" x14ac:dyDescent="0.3">
      <c r="A391" s="67">
        <v>390</v>
      </c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C391" s="100"/>
      <c r="AD391" s="100"/>
      <c r="AE391" s="100"/>
      <c r="AF391" s="100"/>
      <c r="AG391" s="100"/>
      <c r="AI391" s="100"/>
      <c r="AJ391" s="100"/>
      <c r="AK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100"/>
      <c r="AW391" s="100"/>
      <c r="AX391" s="67">
        <f t="shared" si="6"/>
        <v>0</v>
      </c>
    </row>
    <row r="392" spans="1:50" x14ac:dyDescent="0.3">
      <c r="A392" s="67">
        <v>391</v>
      </c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C392" s="100"/>
      <c r="AD392" s="100"/>
      <c r="AE392" s="100"/>
      <c r="AF392" s="100"/>
      <c r="AG392" s="100"/>
      <c r="AI392" s="100"/>
      <c r="AJ392" s="100"/>
      <c r="AK392" s="100"/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100"/>
      <c r="AW392" s="100"/>
      <c r="AX392" s="67">
        <f t="shared" si="6"/>
        <v>0</v>
      </c>
    </row>
    <row r="393" spans="1:50" x14ac:dyDescent="0.3">
      <c r="A393" s="67">
        <v>392</v>
      </c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C393" s="100"/>
      <c r="AD393" s="100"/>
      <c r="AE393" s="100"/>
      <c r="AF393" s="100"/>
      <c r="AG393" s="100"/>
      <c r="AI393" s="100"/>
      <c r="AJ393" s="100"/>
      <c r="AK393" s="100"/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100"/>
      <c r="AW393" s="100"/>
      <c r="AX393" s="67">
        <f t="shared" si="6"/>
        <v>0</v>
      </c>
    </row>
    <row r="394" spans="1:50" x14ac:dyDescent="0.3">
      <c r="A394" s="67">
        <v>393</v>
      </c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C394" s="100"/>
      <c r="AD394" s="100"/>
      <c r="AE394" s="100"/>
      <c r="AF394" s="100"/>
      <c r="AG394" s="100"/>
      <c r="AI394" s="100"/>
      <c r="AJ394" s="100"/>
      <c r="AK394" s="100"/>
      <c r="AM394" s="100"/>
      <c r="AN394" s="100"/>
      <c r="AO394" s="100"/>
      <c r="AP394" s="100"/>
      <c r="AQ394" s="100"/>
      <c r="AR394" s="100"/>
      <c r="AS394" s="100"/>
      <c r="AT394" s="100"/>
      <c r="AU394" s="100"/>
      <c r="AV394" s="100"/>
      <c r="AW394" s="100"/>
      <c r="AX394" s="67">
        <f t="shared" si="6"/>
        <v>0</v>
      </c>
    </row>
    <row r="395" spans="1:50" x14ac:dyDescent="0.3">
      <c r="A395" s="67">
        <v>394</v>
      </c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C395" s="100"/>
      <c r="AD395" s="100"/>
      <c r="AE395" s="100"/>
      <c r="AF395" s="100"/>
      <c r="AG395" s="100"/>
      <c r="AI395" s="100"/>
      <c r="AJ395" s="100"/>
      <c r="AK395" s="100"/>
      <c r="AM395" s="100"/>
      <c r="AN395" s="100"/>
      <c r="AO395" s="100"/>
      <c r="AP395" s="100"/>
      <c r="AQ395" s="100"/>
      <c r="AR395" s="100"/>
      <c r="AS395" s="100"/>
      <c r="AT395" s="100"/>
      <c r="AU395" s="100"/>
      <c r="AV395" s="100"/>
      <c r="AW395" s="100"/>
      <c r="AX395" s="67">
        <f t="shared" si="6"/>
        <v>0</v>
      </c>
    </row>
    <row r="396" spans="1:50" x14ac:dyDescent="0.3">
      <c r="A396" s="67">
        <v>395</v>
      </c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C396" s="100"/>
      <c r="AD396" s="100"/>
      <c r="AE396" s="100"/>
      <c r="AF396" s="100"/>
      <c r="AG396" s="100"/>
      <c r="AI396" s="100"/>
      <c r="AJ396" s="100"/>
      <c r="AK396" s="100"/>
      <c r="AM396" s="100"/>
      <c r="AN396" s="100"/>
      <c r="AO396" s="100"/>
      <c r="AP396" s="100"/>
      <c r="AQ396" s="100"/>
      <c r="AR396" s="100"/>
      <c r="AS396" s="100"/>
      <c r="AT396" s="100"/>
      <c r="AU396" s="100"/>
      <c r="AV396" s="100"/>
      <c r="AW396" s="100"/>
      <c r="AX396" s="67">
        <f t="shared" si="6"/>
        <v>0</v>
      </c>
    </row>
    <row r="397" spans="1:50" x14ac:dyDescent="0.3">
      <c r="A397" s="67">
        <v>396</v>
      </c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C397" s="100"/>
      <c r="AD397" s="100"/>
      <c r="AE397" s="100"/>
      <c r="AF397" s="100"/>
      <c r="AG397" s="100"/>
      <c r="AI397" s="100"/>
      <c r="AJ397" s="100"/>
      <c r="AK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100"/>
      <c r="AW397" s="100"/>
      <c r="AX397" s="67">
        <f t="shared" si="6"/>
        <v>0</v>
      </c>
    </row>
    <row r="398" spans="1:50" x14ac:dyDescent="0.3">
      <c r="A398" s="67">
        <v>397</v>
      </c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C398" s="100"/>
      <c r="AD398" s="100"/>
      <c r="AE398" s="100"/>
      <c r="AF398" s="100"/>
      <c r="AG398" s="100"/>
      <c r="AI398" s="100"/>
      <c r="AJ398" s="100"/>
      <c r="AK398" s="100"/>
      <c r="AM398" s="100"/>
      <c r="AN398" s="100"/>
      <c r="AO398" s="100"/>
      <c r="AP398" s="100"/>
      <c r="AQ398" s="100"/>
      <c r="AR398" s="100"/>
      <c r="AS398" s="100"/>
      <c r="AT398" s="100"/>
      <c r="AU398" s="100"/>
      <c r="AV398" s="100"/>
      <c r="AW398" s="100"/>
      <c r="AX398" s="67">
        <f t="shared" si="6"/>
        <v>0</v>
      </c>
    </row>
    <row r="399" spans="1:50" x14ac:dyDescent="0.3">
      <c r="A399" s="67">
        <v>398</v>
      </c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C399" s="100"/>
      <c r="AD399" s="100"/>
      <c r="AE399" s="100"/>
      <c r="AF399" s="100"/>
      <c r="AG399" s="100"/>
      <c r="AI399" s="100"/>
      <c r="AJ399" s="100"/>
      <c r="AK399" s="100"/>
      <c r="AM399" s="100"/>
      <c r="AN399" s="100"/>
      <c r="AO399" s="100"/>
      <c r="AP399" s="100"/>
      <c r="AQ399" s="100"/>
      <c r="AR399" s="100"/>
      <c r="AS399" s="100"/>
      <c r="AT399" s="100"/>
      <c r="AU399" s="100"/>
      <c r="AV399" s="100"/>
      <c r="AW399" s="100"/>
      <c r="AX399" s="67">
        <f t="shared" si="6"/>
        <v>0</v>
      </c>
    </row>
    <row r="400" spans="1:50" x14ac:dyDescent="0.3">
      <c r="A400" s="67">
        <v>399</v>
      </c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C400" s="100"/>
      <c r="AD400" s="100"/>
      <c r="AE400" s="100"/>
      <c r="AF400" s="100"/>
      <c r="AG400" s="100"/>
      <c r="AI400" s="100"/>
      <c r="AJ400" s="100"/>
      <c r="AK400" s="100"/>
      <c r="AM400" s="100"/>
      <c r="AN400" s="100"/>
      <c r="AO400" s="100"/>
      <c r="AP400" s="100"/>
      <c r="AQ400" s="100"/>
      <c r="AR400" s="100"/>
      <c r="AS400" s="100"/>
      <c r="AT400" s="100"/>
      <c r="AU400" s="100"/>
      <c r="AV400" s="100"/>
      <c r="AW400" s="100"/>
      <c r="AX400" s="67">
        <f t="shared" si="6"/>
        <v>0</v>
      </c>
    </row>
    <row r="401" spans="1:50" x14ac:dyDescent="0.3">
      <c r="A401" s="67">
        <v>400</v>
      </c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C401" s="100"/>
      <c r="AD401" s="100"/>
      <c r="AE401" s="100"/>
      <c r="AF401" s="100"/>
      <c r="AG401" s="100"/>
      <c r="AI401" s="100"/>
      <c r="AJ401" s="100"/>
      <c r="AK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100"/>
      <c r="AW401" s="100"/>
      <c r="AX401" s="67">
        <f t="shared" si="6"/>
        <v>0</v>
      </c>
    </row>
    <row r="402" spans="1:50" x14ac:dyDescent="0.3">
      <c r="A402" s="67">
        <v>401</v>
      </c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C402" s="100"/>
      <c r="AD402" s="100"/>
      <c r="AE402" s="100"/>
      <c r="AF402" s="100"/>
      <c r="AG402" s="100"/>
      <c r="AI402" s="100"/>
      <c r="AJ402" s="100"/>
      <c r="AK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100"/>
      <c r="AW402" s="100"/>
      <c r="AX402" s="67">
        <f t="shared" si="6"/>
        <v>0</v>
      </c>
    </row>
    <row r="403" spans="1:50" x14ac:dyDescent="0.3">
      <c r="A403" s="67">
        <v>402</v>
      </c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C403" s="100"/>
      <c r="AD403" s="100"/>
      <c r="AE403" s="100"/>
      <c r="AF403" s="100"/>
      <c r="AG403" s="100"/>
      <c r="AI403" s="100"/>
      <c r="AJ403" s="100"/>
      <c r="AK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100"/>
      <c r="AW403" s="100"/>
      <c r="AX403" s="67">
        <f t="shared" si="6"/>
        <v>0</v>
      </c>
    </row>
    <row r="404" spans="1:50" x14ac:dyDescent="0.3">
      <c r="A404" s="67">
        <v>403</v>
      </c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C404" s="100"/>
      <c r="AD404" s="100"/>
      <c r="AE404" s="100"/>
      <c r="AF404" s="100"/>
      <c r="AG404" s="100"/>
      <c r="AI404" s="100"/>
      <c r="AJ404" s="100"/>
      <c r="AK404" s="100"/>
      <c r="AM404" s="100"/>
      <c r="AN404" s="100"/>
      <c r="AO404" s="100"/>
      <c r="AP404" s="100"/>
      <c r="AQ404" s="100"/>
      <c r="AR404" s="100"/>
      <c r="AS404" s="100"/>
      <c r="AT404" s="100"/>
      <c r="AU404" s="100"/>
      <c r="AV404" s="100"/>
      <c r="AW404" s="100"/>
      <c r="AX404" s="67">
        <f t="shared" si="6"/>
        <v>0</v>
      </c>
    </row>
    <row r="405" spans="1:50" x14ac:dyDescent="0.3">
      <c r="A405" s="67">
        <v>404</v>
      </c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C405" s="100"/>
      <c r="AD405" s="100"/>
      <c r="AE405" s="100"/>
      <c r="AF405" s="100"/>
      <c r="AG405" s="100"/>
      <c r="AI405" s="100"/>
      <c r="AJ405" s="100"/>
      <c r="AK405" s="100"/>
      <c r="AM405" s="100"/>
      <c r="AN405" s="100"/>
      <c r="AO405" s="100"/>
      <c r="AP405" s="100"/>
      <c r="AQ405" s="100"/>
      <c r="AR405" s="100"/>
      <c r="AS405" s="100"/>
      <c r="AT405" s="100"/>
      <c r="AU405" s="100"/>
      <c r="AV405" s="100"/>
      <c r="AW405" s="100"/>
      <c r="AX405" s="67">
        <f t="shared" si="6"/>
        <v>0</v>
      </c>
    </row>
    <row r="406" spans="1:50" x14ac:dyDescent="0.3">
      <c r="A406" s="67">
        <v>405</v>
      </c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C406" s="100"/>
      <c r="AD406" s="100"/>
      <c r="AE406" s="100"/>
      <c r="AF406" s="100"/>
      <c r="AG406" s="100"/>
      <c r="AI406" s="100"/>
      <c r="AJ406" s="100"/>
      <c r="AK406" s="100"/>
      <c r="AM406" s="100"/>
      <c r="AN406" s="100"/>
      <c r="AO406" s="100"/>
      <c r="AP406" s="100"/>
      <c r="AQ406" s="100"/>
      <c r="AR406" s="100"/>
      <c r="AS406" s="100"/>
      <c r="AT406" s="100"/>
      <c r="AU406" s="100"/>
      <c r="AV406" s="100"/>
      <c r="AW406" s="100"/>
      <c r="AX406" s="67">
        <f t="shared" si="6"/>
        <v>0</v>
      </c>
    </row>
    <row r="407" spans="1:50" x14ac:dyDescent="0.3">
      <c r="A407" s="67">
        <v>406</v>
      </c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C407" s="100"/>
      <c r="AD407" s="100"/>
      <c r="AE407" s="100"/>
      <c r="AF407" s="100"/>
      <c r="AG407" s="100"/>
      <c r="AI407" s="100"/>
      <c r="AJ407" s="100"/>
      <c r="AK407" s="100"/>
      <c r="AM407" s="100"/>
      <c r="AN407" s="100"/>
      <c r="AO407" s="100"/>
      <c r="AP407" s="100"/>
      <c r="AQ407" s="100"/>
      <c r="AR407" s="100"/>
      <c r="AS407" s="100"/>
      <c r="AT407" s="100"/>
      <c r="AU407" s="100"/>
      <c r="AV407" s="100"/>
      <c r="AW407" s="100"/>
      <c r="AX407" s="67">
        <f t="shared" si="6"/>
        <v>0</v>
      </c>
    </row>
    <row r="408" spans="1:50" x14ac:dyDescent="0.3">
      <c r="A408" s="67">
        <v>407</v>
      </c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C408" s="100"/>
      <c r="AD408" s="100"/>
      <c r="AE408" s="100"/>
      <c r="AF408" s="100"/>
      <c r="AG408" s="100"/>
      <c r="AI408" s="100"/>
      <c r="AJ408" s="100"/>
      <c r="AK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100"/>
      <c r="AW408" s="100"/>
      <c r="AX408" s="67">
        <f t="shared" si="6"/>
        <v>0</v>
      </c>
    </row>
    <row r="409" spans="1:50" x14ac:dyDescent="0.3">
      <c r="A409" s="67">
        <v>408</v>
      </c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C409" s="100"/>
      <c r="AD409" s="100"/>
      <c r="AE409" s="100"/>
      <c r="AF409" s="100"/>
      <c r="AG409" s="100"/>
      <c r="AI409" s="100"/>
      <c r="AJ409" s="100"/>
      <c r="AK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100"/>
      <c r="AW409" s="100"/>
      <c r="AX409" s="67">
        <f t="shared" si="6"/>
        <v>0</v>
      </c>
    </row>
    <row r="410" spans="1:50" x14ac:dyDescent="0.3">
      <c r="A410" s="67">
        <v>409</v>
      </c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C410" s="100"/>
      <c r="AD410" s="100"/>
      <c r="AE410" s="100"/>
      <c r="AF410" s="100"/>
      <c r="AG410" s="100"/>
      <c r="AI410" s="100"/>
      <c r="AJ410" s="100"/>
      <c r="AK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100"/>
      <c r="AW410" s="100"/>
      <c r="AX410" s="67">
        <f t="shared" si="6"/>
        <v>0</v>
      </c>
    </row>
    <row r="411" spans="1:50" x14ac:dyDescent="0.3">
      <c r="A411" s="67">
        <v>410</v>
      </c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C411" s="100"/>
      <c r="AD411" s="100"/>
      <c r="AE411" s="100"/>
      <c r="AF411" s="100"/>
      <c r="AG411" s="100"/>
      <c r="AI411" s="100"/>
      <c r="AJ411" s="100"/>
      <c r="AK411" s="100"/>
      <c r="AM411" s="100"/>
      <c r="AN411" s="100"/>
      <c r="AO411" s="100"/>
      <c r="AP411" s="100"/>
      <c r="AQ411" s="100"/>
      <c r="AR411" s="100"/>
      <c r="AS411" s="100"/>
      <c r="AT411" s="100"/>
      <c r="AU411" s="100"/>
      <c r="AV411" s="100"/>
      <c r="AW411" s="100"/>
      <c r="AX411" s="67">
        <f t="shared" si="6"/>
        <v>0</v>
      </c>
    </row>
    <row r="412" spans="1:50" x14ac:dyDescent="0.3">
      <c r="A412" s="67">
        <v>411</v>
      </c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C412" s="100"/>
      <c r="AD412" s="100"/>
      <c r="AE412" s="100"/>
      <c r="AF412" s="100"/>
      <c r="AG412" s="100"/>
      <c r="AI412" s="100"/>
      <c r="AJ412" s="100"/>
      <c r="AK412" s="100"/>
      <c r="AM412" s="100"/>
      <c r="AN412" s="100"/>
      <c r="AO412" s="100"/>
      <c r="AP412" s="100"/>
      <c r="AQ412" s="100"/>
      <c r="AR412" s="100"/>
      <c r="AS412" s="100"/>
      <c r="AT412" s="100"/>
      <c r="AU412" s="100"/>
      <c r="AV412" s="100"/>
      <c r="AW412" s="100"/>
      <c r="AX412" s="67">
        <f t="shared" si="6"/>
        <v>0</v>
      </c>
    </row>
    <row r="413" spans="1:50" x14ac:dyDescent="0.3">
      <c r="A413" s="67">
        <v>412</v>
      </c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C413" s="100"/>
      <c r="AD413" s="100"/>
      <c r="AE413" s="100"/>
      <c r="AF413" s="100"/>
      <c r="AG413" s="100"/>
      <c r="AI413" s="100"/>
      <c r="AJ413" s="100"/>
      <c r="AK413" s="100"/>
      <c r="AM413" s="100"/>
      <c r="AN413" s="100"/>
      <c r="AO413" s="100"/>
      <c r="AP413" s="100"/>
      <c r="AQ413" s="100"/>
      <c r="AR413" s="100"/>
      <c r="AS413" s="100"/>
      <c r="AT413" s="100"/>
      <c r="AU413" s="100"/>
      <c r="AV413" s="100"/>
      <c r="AW413" s="100"/>
      <c r="AX413" s="67">
        <f t="shared" si="6"/>
        <v>0</v>
      </c>
    </row>
    <row r="414" spans="1:50" x14ac:dyDescent="0.3">
      <c r="A414" s="67">
        <v>413</v>
      </c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C414" s="100"/>
      <c r="AD414" s="100"/>
      <c r="AE414" s="100"/>
      <c r="AF414" s="100"/>
      <c r="AG414" s="100"/>
      <c r="AI414" s="100"/>
      <c r="AJ414" s="100"/>
      <c r="AK414" s="100"/>
      <c r="AM414" s="100"/>
      <c r="AN414" s="100"/>
      <c r="AO414" s="100"/>
      <c r="AP414" s="100"/>
      <c r="AQ414" s="100"/>
      <c r="AR414" s="100"/>
      <c r="AS414" s="100"/>
      <c r="AT414" s="100"/>
      <c r="AU414" s="100"/>
      <c r="AV414" s="100"/>
      <c r="AW414" s="100"/>
      <c r="AX414" s="67">
        <f t="shared" si="6"/>
        <v>0</v>
      </c>
    </row>
    <row r="415" spans="1:50" x14ac:dyDescent="0.3">
      <c r="A415" s="67">
        <v>414</v>
      </c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C415" s="100"/>
      <c r="AD415" s="100"/>
      <c r="AE415" s="100"/>
      <c r="AF415" s="100"/>
      <c r="AG415" s="100"/>
      <c r="AI415" s="100"/>
      <c r="AJ415" s="100"/>
      <c r="AK415" s="100"/>
      <c r="AM415" s="100"/>
      <c r="AN415" s="100"/>
      <c r="AO415" s="100"/>
      <c r="AP415" s="100"/>
      <c r="AQ415" s="100"/>
      <c r="AR415" s="100"/>
      <c r="AS415" s="100"/>
      <c r="AT415" s="100"/>
      <c r="AU415" s="100"/>
      <c r="AV415" s="100"/>
      <c r="AW415" s="100"/>
      <c r="AX415" s="67">
        <f t="shared" si="6"/>
        <v>0</v>
      </c>
    </row>
    <row r="416" spans="1:50" x14ac:dyDescent="0.3">
      <c r="A416" s="67">
        <v>415</v>
      </c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C416" s="100"/>
      <c r="AD416" s="100"/>
      <c r="AE416" s="100"/>
      <c r="AF416" s="100"/>
      <c r="AG416" s="100"/>
      <c r="AI416" s="100"/>
      <c r="AJ416" s="100"/>
      <c r="AK416" s="100"/>
      <c r="AM416" s="100"/>
      <c r="AN416" s="100"/>
      <c r="AO416" s="100"/>
      <c r="AP416" s="100"/>
      <c r="AQ416" s="100"/>
      <c r="AR416" s="100"/>
      <c r="AS416" s="100"/>
      <c r="AT416" s="100"/>
      <c r="AU416" s="100"/>
      <c r="AV416" s="100"/>
      <c r="AW416" s="100"/>
      <c r="AX416" s="67">
        <f t="shared" si="6"/>
        <v>0</v>
      </c>
    </row>
    <row r="417" spans="1:50" x14ac:dyDescent="0.3">
      <c r="A417" s="67">
        <v>416</v>
      </c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C417" s="100"/>
      <c r="AD417" s="100"/>
      <c r="AE417" s="100"/>
      <c r="AF417" s="100"/>
      <c r="AG417" s="100"/>
      <c r="AI417" s="100"/>
      <c r="AJ417" s="100"/>
      <c r="AK417" s="100"/>
      <c r="AM417" s="100"/>
      <c r="AN417" s="100"/>
      <c r="AO417" s="100"/>
      <c r="AP417" s="100"/>
      <c r="AQ417" s="100"/>
      <c r="AR417" s="100"/>
      <c r="AS417" s="100"/>
      <c r="AT417" s="100"/>
      <c r="AU417" s="100"/>
      <c r="AV417" s="100"/>
      <c r="AW417" s="100"/>
      <c r="AX417" s="67">
        <f t="shared" si="6"/>
        <v>0</v>
      </c>
    </row>
    <row r="418" spans="1:50" x14ac:dyDescent="0.3">
      <c r="A418" s="67">
        <v>417</v>
      </c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C418" s="100"/>
      <c r="AD418" s="100"/>
      <c r="AE418" s="100"/>
      <c r="AF418" s="100"/>
      <c r="AG418" s="100"/>
      <c r="AI418" s="100"/>
      <c r="AJ418" s="100"/>
      <c r="AK418" s="100"/>
      <c r="AM418" s="100"/>
      <c r="AN418" s="100"/>
      <c r="AO418" s="100"/>
      <c r="AP418" s="100"/>
      <c r="AQ418" s="100"/>
      <c r="AR418" s="100"/>
      <c r="AS418" s="100"/>
      <c r="AT418" s="100"/>
      <c r="AU418" s="100"/>
      <c r="AV418" s="100"/>
      <c r="AW418" s="100"/>
      <c r="AX418" s="67">
        <f t="shared" si="6"/>
        <v>0</v>
      </c>
    </row>
    <row r="419" spans="1:50" x14ac:dyDescent="0.3">
      <c r="A419" s="67">
        <v>418</v>
      </c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C419" s="100"/>
      <c r="AD419" s="100"/>
      <c r="AE419" s="100"/>
      <c r="AF419" s="100"/>
      <c r="AG419" s="100"/>
      <c r="AI419" s="100"/>
      <c r="AJ419" s="100"/>
      <c r="AK419" s="100"/>
      <c r="AM419" s="100"/>
      <c r="AN419" s="100"/>
      <c r="AO419" s="100"/>
      <c r="AP419" s="100"/>
      <c r="AQ419" s="100"/>
      <c r="AR419" s="100"/>
      <c r="AS419" s="100"/>
      <c r="AT419" s="100"/>
      <c r="AU419" s="100"/>
      <c r="AV419" s="100"/>
      <c r="AW419" s="100"/>
      <c r="AX419" s="67">
        <f t="shared" si="6"/>
        <v>0</v>
      </c>
    </row>
    <row r="420" spans="1:50" x14ac:dyDescent="0.3">
      <c r="A420" s="67">
        <v>419</v>
      </c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C420" s="100"/>
      <c r="AD420" s="100"/>
      <c r="AE420" s="100"/>
      <c r="AF420" s="100"/>
      <c r="AG420" s="100"/>
      <c r="AI420" s="100"/>
      <c r="AJ420" s="100"/>
      <c r="AK420" s="100"/>
      <c r="AM420" s="100"/>
      <c r="AN420" s="100"/>
      <c r="AO420" s="100"/>
      <c r="AP420" s="100"/>
      <c r="AQ420" s="100"/>
      <c r="AR420" s="100"/>
      <c r="AS420" s="100"/>
      <c r="AT420" s="100"/>
      <c r="AU420" s="100"/>
      <c r="AV420" s="100"/>
      <c r="AW420" s="100"/>
      <c r="AX420" s="67">
        <f t="shared" si="6"/>
        <v>0</v>
      </c>
    </row>
    <row r="421" spans="1:50" x14ac:dyDescent="0.3">
      <c r="A421" s="67">
        <v>420</v>
      </c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C421" s="100"/>
      <c r="AD421" s="100"/>
      <c r="AE421" s="100"/>
      <c r="AF421" s="100"/>
      <c r="AG421" s="100"/>
      <c r="AI421" s="100"/>
      <c r="AJ421" s="100"/>
      <c r="AK421" s="100"/>
      <c r="AM421" s="100"/>
      <c r="AN421" s="100"/>
      <c r="AO421" s="100"/>
      <c r="AP421" s="100"/>
      <c r="AQ421" s="100"/>
      <c r="AR421" s="100"/>
      <c r="AS421" s="100"/>
      <c r="AT421" s="100"/>
      <c r="AU421" s="100"/>
      <c r="AV421" s="100"/>
      <c r="AW421" s="100"/>
      <c r="AX421" s="67">
        <f t="shared" si="6"/>
        <v>0</v>
      </c>
    </row>
    <row r="422" spans="1:50" x14ac:dyDescent="0.3">
      <c r="A422" s="67">
        <v>421</v>
      </c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C422" s="100"/>
      <c r="AD422" s="100"/>
      <c r="AE422" s="100"/>
      <c r="AF422" s="100"/>
      <c r="AG422" s="100"/>
      <c r="AI422" s="100"/>
      <c r="AJ422" s="100"/>
      <c r="AK422" s="100"/>
      <c r="AM422" s="100"/>
      <c r="AN422" s="100"/>
      <c r="AO422" s="100"/>
      <c r="AP422" s="100"/>
      <c r="AQ422" s="100"/>
      <c r="AR422" s="100"/>
      <c r="AS422" s="100"/>
      <c r="AT422" s="100"/>
      <c r="AU422" s="100"/>
      <c r="AV422" s="100"/>
      <c r="AW422" s="100"/>
      <c r="AX422" s="67">
        <f t="shared" si="6"/>
        <v>0</v>
      </c>
    </row>
    <row r="423" spans="1:50" x14ac:dyDescent="0.3">
      <c r="A423" s="67">
        <v>422</v>
      </c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C423" s="100"/>
      <c r="AD423" s="100"/>
      <c r="AE423" s="100"/>
      <c r="AF423" s="100"/>
      <c r="AG423" s="100"/>
      <c r="AI423" s="100"/>
      <c r="AJ423" s="100"/>
      <c r="AK423" s="100"/>
      <c r="AM423" s="100"/>
      <c r="AN423" s="100"/>
      <c r="AO423" s="100"/>
      <c r="AP423" s="100"/>
      <c r="AQ423" s="100"/>
      <c r="AR423" s="100"/>
      <c r="AS423" s="100"/>
      <c r="AT423" s="100"/>
      <c r="AU423" s="100"/>
      <c r="AV423" s="100"/>
      <c r="AW423" s="100"/>
      <c r="AX423" s="67">
        <f t="shared" si="6"/>
        <v>0</v>
      </c>
    </row>
    <row r="424" spans="1:50" x14ac:dyDescent="0.3">
      <c r="A424" s="67">
        <v>423</v>
      </c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C424" s="100"/>
      <c r="AD424" s="100"/>
      <c r="AE424" s="100"/>
      <c r="AF424" s="100"/>
      <c r="AG424" s="100"/>
      <c r="AI424" s="100"/>
      <c r="AJ424" s="100"/>
      <c r="AK424" s="100"/>
      <c r="AM424" s="100"/>
      <c r="AN424" s="100"/>
      <c r="AO424" s="100"/>
      <c r="AP424" s="100"/>
      <c r="AQ424" s="100"/>
      <c r="AR424" s="100"/>
      <c r="AS424" s="100"/>
      <c r="AT424" s="100"/>
      <c r="AU424" s="100"/>
      <c r="AV424" s="100"/>
      <c r="AW424" s="100"/>
      <c r="AX424" s="67">
        <f t="shared" si="6"/>
        <v>0</v>
      </c>
    </row>
    <row r="425" spans="1:50" x14ac:dyDescent="0.3">
      <c r="A425" s="67">
        <v>424</v>
      </c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C425" s="100"/>
      <c r="AD425" s="100"/>
      <c r="AE425" s="100"/>
      <c r="AF425" s="100"/>
      <c r="AG425" s="100"/>
      <c r="AI425" s="100"/>
      <c r="AJ425" s="100"/>
      <c r="AK425" s="100"/>
      <c r="AM425" s="100"/>
      <c r="AN425" s="100"/>
      <c r="AO425" s="100"/>
      <c r="AP425" s="100"/>
      <c r="AQ425" s="100"/>
      <c r="AR425" s="100"/>
      <c r="AS425" s="100"/>
      <c r="AT425" s="100"/>
      <c r="AU425" s="100"/>
      <c r="AV425" s="100"/>
      <c r="AW425" s="100"/>
      <c r="AX425" s="67">
        <f t="shared" si="6"/>
        <v>0</v>
      </c>
    </row>
    <row r="426" spans="1:50" x14ac:dyDescent="0.3">
      <c r="A426" s="67">
        <v>425</v>
      </c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C426" s="100"/>
      <c r="AD426" s="100"/>
      <c r="AE426" s="100"/>
      <c r="AF426" s="100"/>
      <c r="AG426" s="100"/>
      <c r="AI426" s="100"/>
      <c r="AJ426" s="100"/>
      <c r="AK426" s="100"/>
      <c r="AM426" s="100"/>
      <c r="AN426" s="100"/>
      <c r="AO426" s="100"/>
      <c r="AP426" s="100"/>
      <c r="AQ426" s="100"/>
      <c r="AR426" s="100"/>
      <c r="AS426" s="100"/>
      <c r="AT426" s="100"/>
      <c r="AU426" s="100"/>
      <c r="AV426" s="100"/>
      <c r="AW426" s="100"/>
      <c r="AX426" s="67">
        <f t="shared" si="6"/>
        <v>0</v>
      </c>
    </row>
    <row r="427" spans="1:50" x14ac:dyDescent="0.3">
      <c r="A427" s="67">
        <v>426</v>
      </c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C427" s="100"/>
      <c r="AD427" s="100"/>
      <c r="AE427" s="100"/>
      <c r="AF427" s="100"/>
      <c r="AG427" s="100"/>
      <c r="AI427" s="100"/>
      <c r="AJ427" s="100"/>
      <c r="AK427" s="100"/>
      <c r="AM427" s="100"/>
      <c r="AN427" s="100"/>
      <c r="AO427" s="100"/>
      <c r="AP427" s="100"/>
      <c r="AQ427" s="100"/>
      <c r="AR427" s="100"/>
      <c r="AS427" s="100"/>
      <c r="AT427" s="100"/>
      <c r="AU427" s="100"/>
      <c r="AV427" s="100"/>
      <c r="AW427" s="100"/>
      <c r="AX427" s="67">
        <f t="shared" si="6"/>
        <v>0</v>
      </c>
    </row>
    <row r="428" spans="1:50" x14ac:dyDescent="0.3">
      <c r="A428" s="67">
        <v>427</v>
      </c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C428" s="100"/>
      <c r="AD428" s="100"/>
      <c r="AE428" s="100"/>
      <c r="AF428" s="100"/>
      <c r="AG428" s="100"/>
      <c r="AI428" s="100"/>
      <c r="AJ428" s="100"/>
      <c r="AK428" s="100"/>
      <c r="AM428" s="100"/>
      <c r="AN428" s="100"/>
      <c r="AO428" s="100"/>
      <c r="AP428" s="100"/>
      <c r="AQ428" s="100"/>
      <c r="AR428" s="100"/>
      <c r="AS428" s="100"/>
      <c r="AT428" s="100"/>
      <c r="AU428" s="100"/>
      <c r="AV428" s="100"/>
      <c r="AW428" s="100"/>
      <c r="AX428" s="67">
        <f t="shared" si="6"/>
        <v>0</v>
      </c>
    </row>
    <row r="429" spans="1:50" x14ac:dyDescent="0.3">
      <c r="A429" s="67">
        <v>428</v>
      </c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C429" s="100"/>
      <c r="AD429" s="100"/>
      <c r="AE429" s="100"/>
      <c r="AF429" s="100"/>
      <c r="AG429" s="100"/>
      <c r="AI429" s="100"/>
      <c r="AJ429" s="100"/>
      <c r="AK429" s="100"/>
      <c r="AM429" s="100"/>
      <c r="AN429" s="100"/>
      <c r="AO429" s="100"/>
      <c r="AP429" s="100"/>
      <c r="AQ429" s="100"/>
      <c r="AR429" s="100"/>
      <c r="AS429" s="100"/>
      <c r="AT429" s="100"/>
      <c r="AU429" s="100"/>
      <c r="AV429" s="100"/>
      <c r="AW429" s="100"/>
      <c r="AX429" s="67">
        <f t="shared" si="6"/>
        <v>0</v>
      </c>
    </row>
    <row r="430" spans="1:50" x14ac:dyDescent="0.3">
      <c r="A430" s="67">
        <v>429</v>
      </c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C430" s="100"/>
      <c r="AD430" s="100"/>
      <c r="AE430" s="100"/>
      <c r="AF430" s="100"/>
      <c r="AG430" s="100"/>
      <c r="AI430" s="100"/>
      <c r="AJ430" s="100"/>
      <c r="AK430" s="100"/>
      <c r="AM430" s="100"/>
      <c r="AN430" s="100"/>
      <c r="AO430" s="100"/>
      <c r="AP430" s="100"/>
      <c r="AQ430" s="100"/>
      <c r="AR430" s="100"/>
      <c r="AS430" s="100"/>
      <c r="AT430" s="100"/>
      <c r="AU430" s="100"/>
      <c r="AV430" s="100"/>
      <c r="AW430" s="100"/>
      <c r="AX430" s="67">
        <f t="shared" si="6"/>
        <v>0</v>
      </c>
    </row>
    <row r="431" spans="1:50" x14ac:dyDescent="0.3">
      <c r="A431" s="67">
        <v>430</v>
      </c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C431" s="100"/>
      <c r="AD431" s="100"/>
      <c r="AE431" s="100"/>
      <c r="AF431" s="100"/>
      <c r="AG431" s="100"/>
      <c r="AI431" s="100"/>
      <c r="AJ431" s="100"/>
      <c r="AK431" s="100"/>
      <c r="AM431" s="100"/>
      <c r="AN431" s="100"/>
      <c r="AO431" s="100"/>
      <c r="AP431" s="100"/>
      <c r="AQ431" s="100"/>
      <c r="AR431" s="100"/>
      <c r="AS431" s="100"/>
      <c r="AT431" s="100"/>
      <c r="AU431" s="100"/>
      <c r="AV431" s="100"/>
      <c r="AW431" s="100"/>
      <c r="AX431" s="67">
        <f t="shared" si="6"/>
        <v>0</v>
      </c>
    </row>
    <row r="432" spans="1:50" x14ac:dyDescent="0.3">
      <c r="A432" s="67">
        <v>431</v>
      </c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C432" s="100"/>
      <c r="AD432" s="100"/>
      <c r="AE432" s="100"/>
      <c r="AF432" s="100"/>
      <c r="AG432" s="100"/>
      <c r="AI432" s="100"/>
      <c r="AJ432" s="100"/>
      <c r="AK432" s="100"/>
      <c r="AM432" s="100"/>
      <c r="AN432" s="100"/>
      <c r="AO432" s="100"/>
      <c r="AP432" s="100"/>
      <c r="AQ432" s="100"/>
      <c r="AR432" s="100"/>
      <c r="AS432" s="100"/>
      <c r="AT432" s="100"/>
      <c r="AU432" s="100"/>
      <c r="AV432" s="100"/>
      <c r="AW432" s="100"/>
      <c r="AX432" s="67">
        <f t="shared" si="6"/>
        <v>0</v>
      </c>
    </row>
    <row r="433" spans="1:50" x14ac:dyDescent="0.3">
      <c r="A433" s="67">
        <v>432</v>
      </c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C433" s="100"/>
      <c r="AD433" s="100"/>
      <c r="AE433" s="100"/>
      <c r="AF433" s="100"/>
      <c r="AG433" s="100"/>
      <c r="AI433" s="100"/>
      <c r="AJ433" s="100"/>
      <c r="AK433" s="100"/>
      <c r="AM433" s="100"/>
      <c r="AN433" s="100"/>
      <c r="AO433" s="100"/>
      <c r="AP433" s="100"/>
      <c r="AQ433" s="100"/>
      <c r="AR433" s="100"/>
      <c r="AS433" s="100"/>
      <c r="AT433" s="100"/>
      <c r="AU433" s="100"/>
      <c r="AV433" s="100"/>
      <c r="AW433" s="100"/>
      <c r="AX433" s="67">
        <f t="shared" si="6"/>
        <v>0</v>
      </c>
    </row>
    <row r="434" spans="1:50" x14ac:dyDescent="0.3">
      <c r="A434" s="67">
        <v>433</v>
      </c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C434" s="100"/>
      <c r="AD434" s="100"/>
      <c r="AE434" s="100"/>
      <c r="AF434" s="100"/>
      <c r="AG434" s="100"/>
      <c r="AI434" s="100"/>
      <c r="AJ434" s="100"/>
      <c r="AK434" s="100"/>
      <c r="AM434" s="100"/>
      <c r="AN434" s="100"/>
      <c r="AO434" s="100"/>
      <c r="AP434" s="100"/>
      <c r="AQ434" s="100"/>
      <c r="AR434" s="100"/>
      <c r="AS434" s="100"/>
      <c r="AT434" s="100"/>
      <c r="AU434" s="100"/>
      <c r="AV434" s="100"/>
      <c r="AW434" s="100"/>
      <c r="AX434" s="67">
        <f t="shared" si="6"/>
        <v>0</v>
      </c>
    </row>
    <row r="435" spans="1:50" x14ac:dyDescent="0.3">
      <c r="A435" s="67">
        <v>434</v>
      </c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C435" s="100"/>
      <c r="AD435" s="100"/>
      <c r="AE435" s="100"/>
      <c r="AF435" s="100"/>
      <c r="AG435" s="100"/>
      <c r="AI435" s="100"/>
      <c r="AJ435" s="100"/>
      <c r="AK435" s="100"/>
      <c r="AM435" s="100"/>
      <c r="AN435" s="100"/>
      <c r="AO435" s="100"/>
      <c r="AP435" s="100"/>
      <c r="AQ435" s="100"/>
      <c r="AR435" s="100"/>
      <c r="AS435" s="100"/>
      <c r="AT435" s="100"/>
      <c r="AU435" s="100"/>
      <c r="AV435" s="100"/>
      <c r="AW435" s="100"/>
      <c r="AX435" s="67">
        <f t="shared" si="6"/>
        <v>0</v>
      </c>
    </row>
    <row r="436" spans="1:50" x14ac:dyDescent="0.3">
      <c r="A436" s="67">
        <v>435</v>
      </c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C436" s="100"/>
      <c r="AD436" s="100"/>
      <c r="AE436" s="100"/>
      <c r="AF436" s="100"/>
      <c r="AG436" s="100"/>
      <c r="AI436" s="100"/>
      <c r="AJ436" s="100"/>
      <c r="AK436" s="100"/>
      <c r="AM436" s="100"/>
      <c r="AN436" s="100"/>
      <c r="AO436" s="100"/>
      <c r="AP436" s="100"/>
      <c r="AQ436" s="100"/>
      <c r="AR436" s="100"/>
      <c r="AS436" s="100"/>
      <c r="AT436" s="100"/>
      <c r="AU436" s="100"/>
      <c r="AV436" s="100"/>
      <c r="AW436" s="100"/>
      <c r="AX436" s="67">
        <f t="shared" si="6"/>
        <v>0</v>
      </c>
    </row>
    <row r="437" spans="1:50" x14ac:dyDescent="0.3">
      <c r="A437" s="67">
        <v>436</v>
      </c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C437" s="100"/>
      <c r="AD437" s="100"/>
      <c r="AE437" s="100"/>
      <c r="AF437" s="100"/>
      <c r="AG437" s="100"/>
      <c r="AI437" s="100"/>
      <c r="AJ437" s="100"/>
      <c r="AK437" s="100"/>
      <c r="AM437" s="100"/>
      <c r="AN437" s="100"/>
      <c r="AO437" s="100"/>
      <c r="AP437" s="100"/>
      <c r="AQ437" s="100"/>
      <c r="AR437" s="100"/>
      <c r="AS437" s="100"/>
      <c r="AT437" s="100"/>
      <c r="AU437" s="100"/>
      <c r="AV437" s="100"/>
      <c r="AW437" s="100"/>
      <c r="AX437" s="67">
        <f t="shared" si="6"/>
        <v>0</v>
      </c>
    </row>
    <row r="438" spans="1:50" x14ac:dyDescent="0.3">
      <c r="A438" s="67">
        <v>437</v>
      </c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C438" s="100"/>
      <c r="AD438" s="100"/>
      <c r="AE438" s="100"/>
      <c r="AF438" s="100"/>
      <c r="AG438" s="100"/>
      <c r="AI438" s="100"/>
      <c r="AJ438" s="100"/>
      <c r="AK438" s="100"/>
      <c r="AM438" s="100"/>
      <c r="AN438" s="100"/>
      <c r="AO438" s="100"/>
      <c r="AP438" s="100"/>
      <c r="AQ438" s="100"/>
      <c r="AR438" s="100"/>
      <c r="AS438" s="100"/>
      <c r="AT438" s="100"/>
      <c r="AU438" s="100"/>
      <c r="AV438" s="100"/>
      <c r="AW438" s="100"/>
      <c r="AX438" s="67">
        <f t="shared" si="6"/>
        <v>0</v>
      </c>
    </row>
    <row r="439" spans="1:50" x14ac:dyDescent="0.3">
      <c r="A439" s="67">
        <v>438</v>
      </c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C439" s="100"/>
      <c r="AD439" s="100"/>
      <c r="AE439" s="100"/>
      <c r="AF439" s="100"/>
      <c r="AG439" s="100"/>
      <c r="AI439" s="100"/>
      <c r="AJ439" s="100"/>
      <c r="AK439" s="100"/>
      <c r="AM439" s="100"/>
      <c r="AN439" s="100"/>
      <c r="AO439" s="100"/>
      <c r="AP439" s="100"/>
      <c r="AQ439" s="100"/>
      <c r="AR439" s="100"/>
      <c r="AS439" s="100"/>
      <c r="AT439" s="100"/>
      <c r="AU439" s="100"/>
      <c r="AV439" s="100"/>
      <c r="AW439" s="100"/>
      <c r="AX439" s="67">
        <f t="shared" si="6"/>
        <v>0</v>
      </c>
    </row>
    <row r="440" spans="1:50" x14ac:dyDescent="0.3">
      <c r="A440" s="67">
        <v>439</v>
      </c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C440" s="100"/>
      <c r="AD440" s="100"/>
      <c r="AE440" s="100"/>
      <c r="AF440" s="100"/>
      <c r="AG440" s="100"/>
      <c r="AI440" s="100"/>
      <c r="AJ440" s="100"/>
      <c r="AK440" s="100"/>
      <c r="AM440" s="100"/>
      <c r="AN440" s="100"/>
      <c r="AO440" s="100"/>
      <c r="AP440" s="100"/>
      <c r="AQ440" s="100"/>
      <c r="AR440" s="100"/>
      <c r="AS440" s="100"/>
      <c r="AT440" s="100"/>
      <c r="AU440" s="100"/>
      <c r="AV440" s="100"/>
      <c r="AW440" s="100"/>
      <c r="AX440" s="67">
        <f t="shared" si="6"/>
        <v>0</v>
      </c>
    </row>
    <row r="441" spans="1:50" x14ac:dyDescent="0.3">
      <c r="A441" s="67">
        <v>440</v>
      </c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C441" s="100"/>
      <c r="AD441" s="100"/>
      <c r="AE441" s="100"/>
      <c r="AF441" s="100"/>
      <c r="AG441" s="100"/>
      <c r="AI441" s="100"/>
      <c r="AJ441" s="100"/>
      <c r="AK441" s="100"/>
      <c r="AM441" s="100"/>
      <c r="AN441" s="100"/>
      <c r="AO441" s="100"/>
      <c r="AP441" s="100"/>
      <c r="AQ441" s="100"/>
      <c r="AR441" s="100"/>
      <c r="AS441" s="100"/>
      <c r="AT441" s="100"/>
      <c r="AU441" s="100"/>
      <c r="AV441" s="100"/>
      <c r="AW441" s="100"/>
      <c r="AX441" s="67">
        <f t="shared" si="6"/>
        <v>0</v>
      </c>
    </row>
    <row r="442" spans="1:50" x14ac:dyDescent="0.3">
      <c r="A442" s="67">
        <v>441</v>
      </c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C442" s="100"/>
      <c r="AD442" s="100"/>
      <c r="AE442" s="100"/>
      <c r="AF442" s="100"/>
      <c r="AG442" s="100"/>
      <c r="AI442" s="100"/>
      <c r="AJ442" s="100"/>
      <c r="AK442" s="100"/>
      <c r="AM442" s="100"/>
      <c r="AN442" s="100"/>
      <c r="AO442" s="100"/>
      <c r="AP442" s="100"/>
      <c r="AQ442" s="100"/>
      <c r="AR442" s="100"/>
      <c r="AS442" s="100"/>
      <c r="AT442" s="100"/>
      <c r="AU442" s="100"/>
      <c r="AV442" s="100"/>
      <c r="AW442" s="100"/>
      <c r="AX442" s="67">
        <f t="shared" si="6"/>
        <v>0</v>
      </c>
    </row>
    <row r="443" spans="1:50" x14ac:dyDescent="0.3">
      <c r="A443" s="67">
        <v>442</v>
      </c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C443" s="100"/>
      <c r="AD443" s="100"/>
      <c r="AE443" s="100"/>
      <c r="AF443" s="100"/>
      <c r="AG443" s="100"/>
      <c r="AI443" s="100"/>
      <c r="AJ443" s="100"/>
      <c r="AK443" s="100"/>
      <c r="AM443" s="100"/>
      <c r="AN443" s="100"/>
      <c r="AO443" s="100"/>
      <c r="AP443" s="100"/>
      <c r="AQ443" s="100"/>
      <c r="AR443" s="100"/>
      <c r="AS443" s="100"/>
      <c r="AT443" s="100"/>
      <c r="AU443" s="100"/>
      <c r="AV443" s="100"/>
      <c r="AW443" s="100"/>
      <c r="AX443" s="67">
        <f t="shared" si="6"/>
        <v>0</v>
      </c>
    </row>
    <row r="444" spans="1:50" x14ac:dyDescent="0.3">
      <c r="A444" s="67">
        <v>443</v>
      </c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C444" s="100"/>
      <c r="AD444" s="100"/>
      <c r="AE444" s="100"/>
      <c r="AF444" s="100"/>
      <c r="AG444" s="100"/>
      <c r="AI444" s="100"/>
      <c r="AJ444" s="100"/>
      <c r="AK444" s="100"/>
      <c r="AM444" s="100"/>
      <c r="AN444" s="100"/>
      <c r="AO444" s="100"/>
      <c r="AP444" s="100"/>
      <c r="AQ444" s="100"/>
      <c r="AR444" s="100"/>
      <c r="AS444" s="100"/>
      <c r="AT444" s="100"/>
      <c r="AU444" s="100"/>
      <c r="AV444" s="100"/>
      <c r="AW444" s="100"/>
      <c r="AX444" s="67">
        <f t="shared" si="6"/>
        <v>0</v>
      </c>
    </row>
    <row r="445" spans="1:50" x14ac:dyDescent="0.3">
      <c r="A445" s="67">
        <v>444</v>
      </c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C445" s="100"/>
      <c r="AD445" s="100"/>
      <c r="AE445" s="100"/>
      <c r="AF445" s="100"/>
      <c r="AG445" s="100"/>
      <c r="AI445" s="100"/>
      <c r="AJ445" s="100"/>
      <c r="AK445" s="100"/>
      <c r="AM445" s="100"/>
      <c r="AN445" s="100"/>
      <c r="AO445" s="100"/>
      <c r="AP445" s="100"/>
      <c r="AQ445" s="100"/>
      <c r="AR445" s="100"/>
      <c r="AS445" s="100"/>
      <c r="AT445" s="100"/>
      <c r="AU445" s="100"/>
      <c r="AV445" s="100"/>
      <c r="AW445" s="100"/>
      <c r="AX445" s="67">
        <f t="shared" ref="AX445:AX504" si="7">SUM(I445:AW445)</f>
        <v>0</v>
      </c>
    </row>
    <row r="446" spans="1:50" x14ac:dyDescent="0.3">
      <c r="A446" s="67">
        <v>445</v>
      </c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C446" s="100"/>
      <c r="AD446" s="100"/>
      <c r="AE446" s="100"/>
      <c r="AF446" s="100"/>
      <c r="AG446" s="100"/>
      <c r="AI446" s="100"/>
      <c r="AJ446" s="100"/>
      <c r="AK446" s="100"/>
      <c r="AM446" s="100"/>
      <c r="AN446" s="100"/>
      <c r="AO446" s="100"/>
      <c r="AP446" s="100"/>
      <c r="AQ446" s="100"/>
      <c r="AR446" s="100"/>
      <c r="AS446" s="100"/>
      <c r="AT446" s="100"/>
      <c r="AU446" s="100"/>
      <c r="AV446" s="100"/>
      <c r="AW446" s="100"/>
      <c r="AX446" s="67">
        <f t="shared" si="7"/>
        <v>0</v>
      </c>
    </row>
    <row r="447" spans="1:50" x14ac:dyDescent="0.3">
      <c r="A447" s="67">
        <v>446</v>
      </c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C447" s="100"/>
      <c r="AD447" s="100"/>
      <c r="AE447" s="100"/>
      <c r="AF447" s="100"/>
      <c r="AG447" s="100"/>
      <c r="AI447" s="100"/>
      <c r="AJ447" s="100"/>
      <c r="AK447" s="100"/>
      <c r="AM447" s="100"/>
      <c r="AN447" s="100"/>
      <c r="AO447" s="100"/>
      <c r="AP447" s="100"/>
      <c r="AQ447" s="100"/>
      <c r="AR447" s="100"/>
      <c r="AS447" s="100"/>
      <c r="AT447" s="100"/>
      <c r="AU447" s="100"/>
      <c r="AV447" s="100"/>
      <c r="AW447" s="100"/>
      <c r="AX447" s="67">
        <f t="shared" si="7"/>
        <v>0</v>
      </c>
    </row>
    <row r="448" spans="1:50" x14ac:dyDescent="0.3">
      <c r="A448" s="67">
        <v>447</v>
      </c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C448" s="100"/>
      <c r="AD448" s="100"/>
      <c r="AE448" s="100"/>
      <c r="AF448" s="100"/>
      <c r="AG448" s="100"/>
      <c r="AI448" s="100"/>
      <c r="AJ448" s="100"/>
      <c r="AK448" s="100"/>
      <c r="AM448" s="100"/>
      <c r="AN448" s="100"/>
      <c r="AO448" s="100"/>
      <c r="AP448" s="100"/>
      <c r="AQ448" s="100"/>
      <c r="AR448" s="100"/>
      <c r="AS448" s="100"/>
      <c r="AT448" s="100"/>
      <c r="AU448" s="100"/>
      <c r="AV448" s="100"/>
      <c r="AW448" s="100"/>
      <c r="AX448" s="67">
        <f t="shared" si="7"/>
        <v>0</v>
      </c>
    </row>
    <row r="449" spans="1:50" x14ac:dyDescent="0.3">
      <c r="A449" s="67">
        <v>448</v>
      </c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C449" s="100"/>
      <c r="AD449" s="100"/>
      <c r="AE449" s="100"/>
      <c r="AF449" s="100"/>
      <c r="AG449" s="100"/>
      <c r="AI449" s="100"/>
      <c r="AJ449" s="100"/>
      <c r="AK449" s="100"/>
      <c r="AM449" s="100"/>
      <c r="AN449" s="100"/>
      <c r="AO449" s="100"/>
      <c r="AP449" s="100"/>
      <c r="AQ449" s="100"/>
      <c r="AR449" s="100"/>
      <c r="AS449" s="100"/>
      <c r="AT449" s="100"/>
      <c r="AU449" s="100"/>
      <c r="AV449" s="100"/>
      <c r="AW449" s="100"/>
      <c r="AX449" s="67">
        <f t="shared" si="7"/>
        <v>0</v>
      </c>
    </row>
    <row r="450" spans="1:50" x14ac:dyDescent="0.3">
      <c r="A450" s="67">
        <v>449</v>
      </c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C450" s="100"/>
      <c r="AD450" s="100"/>
      <c r="AE450" s="100"/>
      <c r="AF450" s="100"/>
      <c r="AG450" s="100"/>
      <c r="AI450" s="100"/>
      <c r="AJ450" s="100"/>
      <c r="AK450" s="100"/>
      <c r="AM450" s="100"/>
      <c r="AN450" s="100"/>
      <c r="AO450" s="100"/>
      <c r="AP450" s="100"/>
      <c r="AQ450" s="100"/>
      <c r="AR450" s="100"/>
      <c r="AS450" s="100"/>
      <c r="AT450" s="100"/>
      <c r="AU450" s="100"/>
      <c r="AV450" s="100"/>
      <c r="AW450" s="100"/>
      <c r="AX450" s="67">
        <f t="shared" si="7"/>
        <v>0</v>
      </c>
    </row>
    <row r="451" spans="1:50" x14ac:dyDescent="0.3">
      <c r="A451" s="67">
        <v>450</v>
      </c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C451" s="100"/>
      <c r="AD451" s="100"/>
      <c r="AE451" s="100"/>
      <c r="AF451" s="100"/>
      <c r="AG451" s="100"/>
      <c r="AI451" s="100"/>
      <c r="AJ451" s="100"/>
      <c r="AK451" s="100"/>
      <c r="AM451" s="100"/>
      <c r="AN451" s="100"/>
      <c r="AO451" s="100"/>
      <c r="AP451" s="100"/>
      <c r="AQ451" s="100"/>
      <c r="AR451" s="100"/>
      <c r="AS451" s="100"/>
      <c r="AT451" s="100"/>
      <c r="AU451" s="100"/>
      <c r="AV451" s="100"/>
      <c r="AW451" s="100"/>
      <c r="AX451" s="67">
        <f t="shared" si="7"/>
        <v>0</v>
      </c>
    </row>
    <row r="452" spans="1:50" x14ac:dyDescent="0.3">
      <c r="A452" s="67">
        <v>451</v>
      </c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C452" s="100"/>
      <c r="AD452" s="100"/>
      <c r="AE452" s="100"/>
      <c r="AF452" s="100"/>
      <c r="AG452" s="100"/>
      <c r="AI452" s="100"/>
      <c r="AJ452" s="100"/>
      <c r="AK452" s="100"/>
      <c r="AM452" s="100"/>
      <c r="AN452" s="100"/>
      <c r="AO452" s="100"/>
      <c r="AP452" s="100"/>
      <c r="AQ452" s="100"/>
      <c r="AR452" s="100"/>
      <c r="AS452" s="100"/>
      <c r="AT452" s="100"/>
      <c r="AU452" s="100"/>
      <c r="AV452" s="100"/>
      <c r="AW452" s="100"/>
      <c r="AX452" s="67">
        <f t="shared" si="7"/>
        <v>0</v>
      </c>
    </row>
    <row r="453" spans="1:50" x14ac:dyDescent="0.3">
      <c r="A453" s="67">
        <v>452</v>
      </c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C453" s="100"/>
      <c r="AD453" s="100"/>
      <c r="AE453" s="100"/>
      <c r="AF453" s="100"/>
      <c r="AG453" s="100"/>
      <c r="AI453" s="100"/>
      <c r="AJ453" s="100"/>
      <c r="AK453" s="100"/>
      <c r="AM453" s="100"/>
      <c r="AN453" s="100"/>
      <c r="AO453" s="100"/>
      <c r="AP453" s="100"/>
      <c r="AQ453" s="100"/>
      <c r="AR453" s="100"/>
      <c r="AS453" s="100"/>
      <c r="AT453" s="100"/>
      <c r="AU453" s="100"/>
      <c r="AV453" s="100"/>
      <c r="AW453" s="100"/>
      <c r="AX453" s="67">
        <f t="shared" si="7"/>
        <v>0</v>
      </c>
    </row>
    <row r="454" spans="1:50" x14ac:dyDescent="0.3">
      <c r="A454" s="67">
        <v>453</v>
      </c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C454" s="100"/>
      <c r="AD454" s="100"/>
      <c r="AE454" s="100"/>
      <c r="AF454" s="100"/>
      <c r="AG454" s="100"/>
      <c r="AI454" s="100"/>
      <c r="AJ454" s="100"/>
      <c r="AK454" s="100"/>
      <c r="AM454" s="100"/>
      <c r="AN454" s="100"/>
      <c r="AO454" s="100"/>
      <c r="AP454" s="100"/>
      <c r="AQ454" s="100"/>
      <c r="AR454" s="100"/>
      <c r="AS454" s="100"/>
      <c r="AT454" s="100"/>
      <c r="AU454" s="100"/>
      <c r="AV454" s="100"/>
      <c r="AW454" s="100"/>
      <c r="AX454" s="67">
        <f t="shared" si="7"/>
        <v>0</v>
      </c>
    </row>
    <row r="455" spans="1:50" x14ac:dyDescent="0.3">
      <c r="A455" s="67">
        <v>454</v>
      </c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C455" s="100"/>
      <c r="AD455" s="100"/>
      <c r="AE455" s="100"/>
      <c r="AF455" s="100"/>
      <c r="AG455" s="100"/>
      <c r="AI455" s="100"/>
      <c r="AJ455" s="100"/>
      <c r="AK455" s="100"/>
      <c r="AM455" s="100"/>
      <c r="AN455" s="100"/>
      <c r="AO455" s="100"/>
      <c r="AP455" s="100"/>
      <c r="AQ455" s="100"/>
      <c r="AR455" s="100"/>
      <c r="AS455" s="100"/>
      <c r="AT455" s="100"/>
      <c r="AU455" s="100"/>
      <c r="AV455" s="100"/>
      <c r="AW455" s="100"/>
      <c r="AX455" s="67">
        <f t="shared" si="7"/>
        <v>0</v>
      </c>
    </row>
    <row r="456" spans="1:50" x14ac:dyDescent="0.3">
      <c r="A456" s="67">
        <v>455</v>
      </c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C456" s="100"/>
      <c r="AD456" s="100"/>
      <c r="AE456" s="100"/>
      <c r="AF456" s="100"/>
      <c r="AG456" s="100"/>
      <c r="AI456" s="100"/>
      <c r="AJ456" s="100"/>
      <c r="AK456" s="100"/>
      <c r="AM456" s="100"/>
      <c r="AN456" s="100"/>
      <c r="AO456" s="100"/>
      <c r="AP456" s="100"/>
      <c r="AQ456" s="100"/>
      <c r="AR456" s="100"/>
      <c r="AS456" s="100"/>
      <c r="AT456" s="100"/>
      <c r="AU456" s="100"/>
      <c r="AV456" s="100"/>
      <c r="AW456" s="100"/>
      <c r="AX456" s="67">
        <f t="shared" si="7"/>
        <v>0</v>
      </c>
    </row>
    <row r="457" spans="1:50" x14ac:dyDescent="0.3">
      <c r="A457" s="67">
        <v>456</v>
      </c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C457" s="100"/>
      <c r="AD457" s="100"/>
      <c r="AE457" s="100"/>
      <c r="AF457" s="100"/>
      <c r="AG457" s="100"/>
      <c r="AI457" s="100"/>
      <c r="AJ457" s="100"/>
      <c r="AK457" s="100"/>
      <c r="AM457" s="100"/>
      <c r="AN457" s="100"/>
      <c r="AO457" s="100"/>
      <c r="AP457" s="100"/>
      <c r="AQ457" s="100"/>
      <c r="AR457" s="100"/>
      <c r="AS457" s="100"/>
      <c r="AT457" s="100"/>
      <c r="AU457" s="100"/>
      <c r="AV457" s="100"/>
      <c r="AW457" s="100"/>
      <c r="AX457" s="67">
        <f t="shared" si="7"/>
        <v>0</v>
      </c>
    </row>
    <row r="458" spans="1:50" x14ac:dyDescent="0.3">
      <c r="A458" s="67">
        <v>457</v>
      </c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C458" s="100"/>
      <c r="AD458" s="100"/>
      <c r="AE458" s="100"/>
      <c r="AF458" s="100"/>
      <c r="AG458" s="100"/>
      <c r="AI458" s="100"/>
      <c r="AJ458" s="100"/>
      <c r="AK458" s="100"/>
      <c r="AM458" s="100"/>
      <c r="AN458" s="100"/>
      <c r="AO458" s="100"/>
      <c r="AP458" s="100"/>
      <c r="AQ458" s="100"/>
      <c r="AR458" s="100"/>
      <c r="AS458" s="100"/>
      <c r="AT458" s="100"/>
      <c r="AU458" s="100"/>
      <c r="AV458" s="100"/>
      <c r="AW458" s="100"/>
      <c r="AX458" s="67">
        <f t="shared" si="7"/>
        <v>0</v>
      </c>
    </row>
    <row r="459" spans="1:50" x14ac:dyDescent="0.3">
      <c r="A459" s="67">
        <v>458</v>
      </c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C459" s="100"/>
      <c r="AD459" s="100"/>
      <c r="AE459" s="100"/>
      <c r="AF459" s="100"/>
      <c r="AG459" s="100"/>
      <c r="AI459" s="100"/>
      <c r="AJ459" s="100"/>
      <c r="AK459" s="100"/>
      <c r="AM459" s="100"/>
      <c r="AN459" s="100"/>
      <c r="AO459" s="100"/>
      <c r="AP459" s="100"/>
      <c r="AQ459" s="100"/>
      <c r="AR459" s="100"/>
      <c r="AS459" s="100"/>
      <c r="AT459" s="100"/>
      <c r="AU459" s="100"/>
      <c r="AV459" s="100"/>
      <c r="AW459" s="100"/>
      <c r="AX459" s="67">
        <f t="shared" si="7"/>
        <v>0</v>
      </c>
    </row>
    <row r="460" spans="1:50" x14ac:dyDescent="0.3">
      <c r="A460" s="67">
        <v>459</v>
      </c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C460" s="100"/>
      <c r="AD460" s="100"/>
      <c r="AE460" s="100"/>
      <c r="AF460" s="100"/>
      <c r="AG460" s="100"/>
      <c r="AI460" s="100"/>
      <c r="AJ460" s="100"/>
      <c r="AK460" s="100"/>
      <c r="AM460" s="100"/>
      <c r="AN460" s="100"/>
      <c r="AO460" s="100"/>
      <c r="AP460" s="100"/>
      <c r="AQ460" s="100"/>
      <c r="AR460" s="100"/>
      <c r="AS460" s="100"/>
      <c r="AT460" s="100"/>
      <c r="AU460" s="100"/>
      <c r="AV460" s="100"/>
      <c r="AW460" s="100"/>
      <c r="AX460" s="67">
        <f t="shared" si="7"/>
        <v>0</v>
      </c>
    </row>
    <row r="461" spans="1:50" x14ac:dyDescent="0.3">
      <c r="A461" s="67">
        <v>460</v>
      </c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C461" s="100"/>
      <c r="AD461" s="100"/>
      <c r="AE461" s="100"/>
      <c r="AF461" s="100"/>
      <c r="AG461" s="100"/>
      <c r="AI461" s="100"/>
      <c r="AJ461" s="100"/>
      <c r="AK461" s="100"/>
      <c r="AM461" s="100"/>
      <c r="AN461" s="100"/>
      <c r="AO461" s="100"/>
      <c r="AP461" s="100"/>
      <c r="AQ461" s="100"/>
      <c r="AR461" s="100"/>
      <c r="AS461" s="100"/>
      <c r="AT461" s="100"/>
      <c r="AU461" s="100"/>
      <c r="AV461" s="100"/>
      <c r="AW461" s="100"/>
      <c r="AX461" s="67">
        <f t="shared" si="7"/>
        <v>0</v>
      </c>
    </row>
    <row r="462" spans="1:50" x14ac:dyDescent="0.3">
      <c r="A462" s="67">
        <v>461</v>
      </c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C462" s="100"/>
      <c r="AD462" s="100"/>
      <c r="AE462" s="100"/>
      <c r="AF462" s="100"/>
      <c r="AG462" s="100"/>
      <c r="AI462" s="100"/>
      <c r="AJ462" s="100"/>
      <c r="AK462" s="100"/>
      <c r="AM462" s="100"/>
      <c r="AN462" s="100"/>
      <c r="AO462" s="100"/>
      <c r="AP462" s="100"/>
      <c r="AQ462" s="100"/>
      <c r="AR462" s="100"/>
      <c r="AS462" s="100"/>
      <c r="AT462" s="100"/>
      <c r="AU462" s="100"/>
      <c r="AV462" s="100"/>
      <c r="AW462" s="100"/>
      <c r="AX462" s="67">
        <f t="shared" si="7"/>
        <v>0</v>
      </c>
    </row>
    <row r="463" spans="1:50" x14ac:dyDescent="0.3">
      <c r="A463" s="67">
        <v>462</v>
      </c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C463" s="100"/>
      <c r="AD463" s="100"/>
      <c r="AE463" s="100"/>
      <c r="AF463" s="100"/>
      <c r="AG463" s="100"/>
      <c r="AI463" s="100"/>
      <c r="AJ463" s="100"/>
      <c r="AK463" s="100"/>
      <c r="AM463" s="100"/>
      <c r="AN463" s="100"/>
      <c r="AO463" s="100"/>
      <c r="AP463" s="100"/>
      <c r="AQ463" s="100"/>
      <c r="AR463" s="100"/>
      <c r="AS463" s="100"/>
      <c r="AT463" s="100"/>
      <c r="AU463" s="100"/>
      <c r="AV463" s="100"/>
      <c r="AW463" s="100"/>
      <c r="AX463" s="67">
        <f t="shared" si="7"/>
        <v>0</v>
      </c>
    </row>
    <row r="464" spans="1:50" x14ac:dyDescent="0.3">
      <c r="A464" s="67">
        <v>463</v>
      </c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C464" s="100"/>
      <c r="AD464" s="100"/>
      <c r="AE464" s="100"/>
      <c r="AF464" s="100"/>
      <c r="AG464" s="100"/>
      <c r="AI464" s="100"/>
      <c r="AJ464" s="100"/>
      <c r="AK464" s="100"/>
      <c r="AM464" s="100"/>
      <c r="AN464" s="100"/>
      <c r="AO464" s="100"/>
      <c r="AP464" s="100"/>
      <c r="AQ464" s="100"/>
      <c r="AR464" s="100"/>
      <c r="AS464" s="100"/>
      <c r="AT464" s="100"/>
      <c r="AU464" s="100"/>
      <c r="AV464" s="100"/>
      <c r="AW464" s="100"/>
      <c r="AX464" s="67">
        <f t="shared" si="7"/>
        <v>0</v>
      </c>
    </row>
    <row r="465" spans="1:50" x14ac:dyDescent="0.3">
      <c r="A465" s="67">
        <v>464</v>
      </c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C465" s="100"/>
      <c r="AD465" s="100"/>
      <c r="AE465" s="100"/>
      <c r="AF465" s="100"/>
      <c r="AG465" s="100"/>
      <c r="AI465" s="100"/>
      <c r="AJ465" s="100"/>
      <c r="AK465" s="100"/>
      <c r="AM465" s="100"/>
      <c r="AN465" s="100"/>
      <c r="AO465" s="100"/>
      <c r="AP465" s="100"/>
      <c r="AQ465" s="100"/>
      <c r="AR465" s="100"/>
      <c r="AS465" s="100"/>
      <c r="AT465" s="100"/>
      <c r="AU465" s="100"/>
      <c r="AV465" s="100"/>
      <c r="AW465" s="100"/>
      <c r="AX465" s="67">
        <f t="shared" si="7"/>
        <v>0</v>
      </c>
    </row>
    <row r="466" spans="1:50" x14ac:dyDescent="0.3">
      <c r="A466" s="67">
        <v>465</v>
      </c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C466" s="100"/>
      <c r="AD466" s="100"/>
      <c r="AE466" s="100"/>
      <c r="AF466" s="100"/>
      <c r="AG466" s="100"/>
      <c r="AI466" s="100"/>
      <c r="AJ466" s="100"/>
      <c r="AK466" s="100"/>
      <c r="AM466" s="100"/>
      <c r="AN466" s="100"/>
      <c r="AO466" s="100"/>
      <c r="AP466" s="100"/>
      <c r="AQ466" s="100"/>
      <c r="AR466" s="100"/>
      <c r="AS466" s="100"/>
      <c r="AT466" s="100"/>
      <c r="AU466" s="100"/>
      <c r="AV466" s="100"/>
      <c r="AW466" s="100"/>
      <c r="AX466" s="67">
        <f t="shared" si="7"/>
        <v>0</v>
      </c>
    </row>
    <row r="467" spans="1:50" x14ac:dyDescent="0.3">
      <c r="A467" s="67">
        <v>466</v>
      </c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C467" s="100"/>
      <c r="AD467" s="100"/>
      <c r="AE467" s="100"/>
      <c r="AF467" s="100"/>
      <c r="AG467" s="100"/>
      <c r="AI467" s="100"/>
      <c r="AJ467" s="100"/>
      <c r="AK467" s="100"/>
      <c r="AM467" s="100"/>
      <c r="AN467" s="100"/>
      <c r="AO467" s="100"/>
      <c r="AP467" s="100"/>
      <c r="AQ467" s="100"/>
      <c r="AR467" s="100"/>
      <c r="AS467" s="100"/>
      <c r="AT467" s="100"/>
      <c r="AU467" s="100"/>
      <c r="AV467" s="100"/>
      <c r="AW467" s="100"/>
      <c r="AX467" s="67">
        <f t="shared" si="7"/>
        <v>0</v>
      </c>
    </row>
    <row r="468" spans="1:50" x14ac:dyDescent="0.3">
      <c r="A468" s="67">
        <v>467</v>
      </c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C468" s="100"/>
      <c r="AD468" s="100"/>
      <c r="AE468" s="100"/>
      <c r="AF468" s="100"/>
      <c r="AG468" s="100"/>
      <c r="AI468" s="100"/>
      <c r="AJ468" s="100"/>
      <c r="AK468" s="100"/>
      <c r="AM468" s="100"/>
      <c r="AN468" s="100"/>
      <c r="AO468" s="100"/>
      <c r="AP468" s="100"/>
      <c r="AQ468" s="100"/>
      <c r="AR468" s="100"/>
      <c r="AS468" s="100"/>
      <c r="AT468" s="100"/>
      <c r="AU468" s="100"/>
      <c r="AV468" s="100"/>
      <c r="AW468" s="100"/>
      <c r="AX468" s="67">
        <f t="shared" si="7"/>
        <v>0</v>
      </c>
    </row>
    <row r="469" spans="1:50" x14ac:dyDescent="0.3">
      <c r="A469" s="67">
        <v>468</v>
      </c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C469" s="100"/>
      <c r="AD469" s="100"/>
      <c r="AE469" s="100"/>
      <c r="AF469" s="100"/>
      <c r="AG469" s="100"/>
      <c r="AI469" s="100"/>
      <c r="AJ469" s="100"/>
      <c r="AK469" s="100"/>
      <c r="AM469" s="100"/>
      <c r="AN469" s="100"/>
      <c r="AO469" s="100"/>
      <c r="AP469" s="100"/>
      <c r="AQ469" s="100"/>
      <c r="AR469" s="100"/>
      <c r="AS469" s="100"/>
      <c r="AT469" s="100"/>
      <c r="AU469" s="100"/>
      <c r="AV469" s="100"/>
      <c r="AW469" s="100"/>
      <c r="AX469" s="67">
        <f t="shared" si="7"/>
        <v>0</v>
      </c>
    </row>
    <row r="470" spans="1:50" x14ac:dyDescent="0.3">
      <c r="A470" s="67">
        <v>469</v>
      </c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C470" s="100"/>
      <c r="AD470" s="100"/>
      <c r="AE470" s="100"/>
      <c r="AF470" s="100"/>
      <c r="AG470" s="100"/>
      <c r="AI470" s="100"/>
      <c r="AJ470" s="100"/>
      <c r="AK470" s="100"/>
      <c r="AM470" s="100"/>
      <c r="AN470" s="100"/>
      <c r="AO470" s="100"/>
      <c r="AP470" s="100"/>
      <c r="AQ470" s="100"/>
      <c r="AR470" s="100"/>
      <c r="AS470" s="100"/>
      <c r="AT470" s="100"/>
      <c r="AU470" s="100"/>
      <c r="AV470" s="100"/>
      <c r="AW470" s="100"/>
      <c r="AX470" s="67">
        <f t="shared" si="7"/>
        <v>0</v>
      </c>
    </row>
    <row r="471" spans="1:50" x14ac:dyDescent="0.3">
      <c r="A471" s="67">
        <v>470</v>
      </c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C471" s="100"/>
      <c r="AD471" s="100"/>
      <c r="AE471" s="100"/>
      <c r="AF471" s="100"/>
      <c r="AG471" s="100"/>
      <c r="AI471" s="100"/>
      <c r="AJ471" s="100"/>
      <c r="AK471" s="100"/>
      <c r="AM471" s="100"/>
      <c r="AN471" s="100"/>
      <c r="AO471" s="100"/>
      <c r="AP471" s="100"/>
      <c r="AQ471" s="100"/>
      <c r="AR471" s="100"/>
      <c r="AS471" s="100"/>
      <c r="AT471" s="100"/>
      <c r="AU471" s="100"/>
      <c r="AV471" s="100"/>
      <c r="AW471" s="100"/>
      <c r="AX471" s="67">
        <f t="shared" si="7"/>
        <v>0</v>
      </c>
    </row>
    <row r="472" spans="1:50" x14ac:dyDescent="0.3">
      <c r="A472" s="67">
        <v>471</v>
      </c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C472" s="100"/>
      <c r="AD472" s="100"/>
      <c r="AE472" s="100"/>
      <c r="AF472" s="100"/>
      <c r="AG472" s="100"/>
      <c r="AI472" s="100"/>
      <c r="AJ472" s="100"/>
      <c r="AK472" s="100"/>
      <c r="AM472" s="100"/>
      <c r="AN472" s="100"/>
      <c r="AO472" s="100"/>
      <c r="AP472" s="100"/>
      <c r="AQ472" s="100"/>
      <c r="AR472" s="100"/>
      <c r="AS472" s="100"/>
      <c r="AT472" s="100"/>
      <c r="AU472" s="100"/>
      <c r="AV472" s="100"/>
      <c r="AW472" s="100"/>
      <c r="AX472" s="67">
        <f t="shared" si="7"/>
        <v>0</v>
      </c>
    </row>
    <row r="473" spans="1:50" x14ac:dyDescent="0.3">
      <c r="A473" s="67">
        <v>472</v>
      </c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C473" s="100"/>
      <c r="AD473" s="100"/>
      <c r="AE473" s="100"/>
      <c r="AF473" s="100"/>
      <c r="AG473" s="100"/>
      <c r="AI473" s="100"/>
      <c r="AJ473" s="100"/>
      <c r="AK473" s="100"/>
      <c r="AM473" s="100"/>
      <c r="AN473" s="100"/>
      <c r="AO473" s="100"/>
      <c r="AP473" s="100"/>
      <c r="AQ473" s="100"/>
      <c r="AR473" s="100"/>
      <c r="AS473" s="100"/>
      <c r="AT473" s="100"/>
      <c r="AU473" s="100"/>
      <c r="AV473" s="100"/>
      <c r="AW473" s="100"/>
      <c r="AX473" s="67">
        <f t="shared" si="7"/>
        <v>0</v>
      </c>
    </row>
    <row r="474" spans="1:50" x14ac:dyDescent="0.3">
      <c r="A474" s="67">
        <v>473</v>
      </c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C474" s="100"/>
      <c r="AD474" s="100"/>
      <c r="AE474" s="100"/>
      <c r="AF474" s="100"/>
      <c r="AG474" s="100"/>
      <c r="AI474" s="100"/>
      <c r="AJ474" s="100"/>
      <c r="AK474" s="100"/>
      <c r="AM474" s="100"/>
      <c r="AN474" s="100"/>
      <c r="AO474" s="100"/>
      <c r="AP474" s="100"/>
      <c r="AQ474" s="100"/>
      <c r="AR474" s="100"/>
      <c r="AS474" s="100"/>
      <c r="AT474" s="100"/>
      <c r="AU474" s="100"/>
      <c r="AV474" s="100"/>
      <c r="AW474" s="100"/>
      <c r="AX474" s="67">
        <f t="shared" si="7"/>
        <v>0</v>
      </c>
    </row>
    <row r="475" spans="1:50" x14ac:dyDescent="0.3">
      <c r="A475" s="67">
        <v>474</v>
      </c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C475" s="100"/>
      <c r="AD475" s="100"/>
      <c r="AE475" s="100"/>
      <c r="AF475" s="100"/>
      <c r="AG475" s="100"/>
      <c r="AI475" s="100"/>
      <c r="AJ475" s="100"/>
      <c r="AK475" s="100"/>
      <c r="AM475" s="100"/>
      <c r="AN475" s="100"/>
      <c r="AO475" s="100"/>
      <c r="AP475" s="100"/>
      <c r="AQ475" s="100"/>
      <c r="AR475" s="100"/>
      <c r="AS475" s="100"/>
      <c r="AT475" s="100"/>
      <c r="AU475" s="100"/>
      <c r="AV475" s="100"/>
      <c r="AW475" s="100"/>
      <c r="AX475" s="67">
        <f t="shared" si="7"/>
        <v>0</v>
      </c>
    </row>
    <row r="476" spans="1:50" x14ac:dyDescent="0.3">
      <c r="A476" s="67">
        <v>475</v>
      </c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C476" s="100"/>
      <c r="AD476" s="100"/>
      <c r="AE476" s="100"/>
      <c r="AF476" s="100"/>
      <c r="AG476" s="100"/>
      <c r="AI476" s="100"/>
      <c r="AJ476" s="100"/>
      <c r="AK476" s="100"/>
      <c r="AM476" s="100"/>
      <c r="AN476" s="100"/>
      <c r="AO476" s="100"/>
      <c r="AP476" s="100"/>
      <c r="AQ476" s="100"/>
      <c r="AR476" s="100"/>
      <c r="AS476" s="100"/>
      <c r="AT476" s="100"/>
      <c r="AU476" s="100"/>
      <c r="AV476" s="100"/>
      <c r="AW476" s="100"/>
      <c r="AX476" s="67">
        <f t="shared" si="7"/>
        <v>0</v>
      </c>
    </row>
    <row r="477" spans="1:50" x14ac:dyDescent="0.3">
      <c r="A477" s="67">
        <v>476</v>
      </c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C477" s="100"/>
      <c r="AD477" s="100"/>
      <c r="AE477" s="100"/>
      <c r="AF477" s="100"/>
      <c r="AG477" s="100"/>
      <c r="AI477" s="100"/>
      <c r="AJ477" s="100"/>
      <c r="AK477" s="100"/>
      <c r="AM477" s="100"/>
      <c r="AN477" s="100"/>
      <c r="AO477" s="100"/>
      <c r="AP477" s="100"/>
      <c r="AQ477" s="100"/>
      <c r="AR477" s="100"/>
      <c r="AS477" s="100"/>
      <c r="AT477" s="100"/>
      <c r="AU477" s="100"/>
      <c r="AV477" s="100"/>
      <c r="AW477" s="100"/>
      <c r="AX477" s="67">
        <f t="shared" si="7"/>
        <v>0</v>
      </c>
    </row>
    <row r="478" spans="1:50" x14ac:dyDescent="0.3">
      <c r="A478" s="67">
        <v>477</v>
      </c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C478" s="100"/>
      <c r="AD478" s="100"/>
      <c r="AE478" s="100"/>
      <c r="AF478" s="100"/>
      <c r="AG478" s="100"/>
      <c r="AI478" s="100"/>
      <c r="AJ478" s="100"/>
      <c r="AK478" s="100"/>
      <c r="AM478" s="100"/>
      <c r="AN478" s="100"/>
      <c r="AO478" s="100"/>
      <c r="AP478" s="100"/>
      <c r="AQ478" s="100"/>
      <c r="AR478" s="100"/>
      <c r="AS478" s="100"/>
      <c r="AT478" s="100"/>
      <c r="AU478" s="100"/>
      <c r="AV478" s="100"/>
      <c r="AW478" s="100"/>
      <c r="AX478" s="67">
        <f t="shared" si="7"/>
        <v>0</v>
      </c>
    </row>
    <row r="479" spans="1:50" x14ac:dyDescent="0.3">
      <c r="A479" s="67">
        <v>478</v>
      </c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C479" s="100"/>
      <c r="AD479" s="100"/>
      <c r="AE479" s="100"/>
      <c r="AF479" s="100"/>
      <c r="AG479" s="100"/>
      <c r="AI479" s="100"/>
      <c r="AJ479" s="100"/>
      <c r="AK479" s="100"/>
      <c r="AM479" s="100"/>
      <c r="AN479" s="100"/>
      <c r="AO479" s="100"/>
      <c r="AP479" s="100"/>
      <c r="AQ479" s="100"/>
      <c r="AR479" s="100"/>
      <c r="AS479" s="100"/>
      <c r="AT479" s="100"/>
      <c r="AU479" s="100"/>
      <c r="AV479" s="100"/>
      <c r="AW479" s="100"/>
      <c r="AX479" s="67">
        <f t="shared" si="7"/>
        <v>0</v>
      </c>
    </row>
    <row r="480" spans="1:50" x14ac:dyDescent="0.3">
      <c r="A480" s="67">
        <v>479</v>
      </c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C480" s="100"/>
      <c r="AD480" s="100"/>
      <c r="AE480" s="100"/>
      <c r="AF480" s="100"/>
      <c r="AG480" s="100"/>
      <c r="AI480" s="100"/>
      <c r="AJ480" s="100"/>
      <c r="AK480" s="100"/>
      <c r="AM480" s="100"/>
      <c r="AN480" s="100"/>
      <c r="AO480" s="100"/>
      <c r="AP480" s="100"/>
      <c r="AQ480" s="100"/>
      <c r="AR480" s="100"/>
      <c r="AS480" s="100"/>
      <c r="AT480" s="100"/>
      <c r="AU480" s="100"/>
      <c r="AV480" s="100"/>
      <c r="AW480" s="100"/>
      <c r="AX480" s="67">
        <f t="shared" si="7"/>
        <v>0</v>
      </c>
    </row>
    <row r="481" spans="1:50" x14ac:dyDescent="0.3">
      <c r="A481" s="67">
        <v>480</v>
      </c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C481" s="100"/>
      <c r="AD481" s="100"/>
      <c r="AE481" s="100"/>
      <c r="AF481" s="100"/>
      <c r="AG481" s="100"/>
      <c r="AI481" s="100"/>
      <c r="AJ481" s="100"/>
      <c r="AK481" s="100"/>
      <c r="AM481" s="100"/>
      <c r="AN481" s="100"/>
      <c r="AO481" s="100"/>
      <c r="AP481" s="100"/>
      <c r="AQ481" s="100"/>
      <c r="AR481" s="100"/>
      <c r="AS481" s="100"/>
      <c r="AT481" s="100"/>
      <c r="AU481" s="100"/>
      <c r="AV481" s="100"/>
      <c r="AW481" s="100"/>
      <c r="AX481" s="67">
        <f t="shared" si="7"/>
        <v>0</v>
      </c>
    </row>
    <row r="482" spans="1:50" x14ac:dyDescent="0.3">
      <c r="A482" s="67">
        <v>481</v>
      </c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C482" s="100"/>
      <c r="AD482" s="100"/>
      <c r="AE482" s="100"/>
      <c r="AF482" s="100"/>
      <c r="AG482" s="100"/>
      <c r="AI482" s="100"/>
      <c r="AJ482" s="100"/>
      <c r="AK482" s="100"/>
      <c r="AM482" s="100"/>
      <c r="AN482" s="100"/>
      <c r="AO482" s="100"/>
      <c r="AP482" s="100"/>
      <c r="AQ482" s="100"/>
      <c r="AR482" s="100"/>
      <c r="AS482" s="100"/>
      <c r="AT482" s="100"/>
      <c r="AU482" s="100"/>
      <c r="AV482" s="100"/>
      <c r="AW482" s="100"/>
      <c r="AX482" s="67">
        <f t="shared" si="7"/>
        <v>0</v>
      </c>
    </row>
    <row r="483" spans="1:50" x14ac:dyDescent="0.3">
      <c r="A483" s="67">
        <v>482</v>
      </c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C483" s="100"/>
      <c r="AD483" s="100"/>
      <c r="AE483" s="100"/>
      <c r="AF483" s="100"/>
      <c r="AG483" s="100"/>
      <c r="AI483" s="100"/>
      <c r="AJ483" s="100"/>
      <c r="AK483" s="100"/>
      <c r="AM483" s="100"/>
      <c r="AN483" s="100"/>
      <c r="AO483" s="100"/>
      <c r="AP483" s="100"/>
      <c r="AQ483" s="100"/>
      <c r="AR483" s="100"/>
      <c r="AS483" s="100"/>
      <c r="AT483" s="100"/>
      <c r="AU483" s="100"/>
      <c r="AV483" s="100"/>
      <c r="AW483" s="100"/>
      <c r="AX483" s="67">
        <f t="shared" si="7"/>
        <v>0</v>
      </c>
    </row>
    <row r="484" spans="1:50" x14ac:dyDescent="0.3">
      <c r="A484" s="67">
        <v>483</v>
      </c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C484" s="100"/>
      <c r="AD484" s="100"/>
      <c r="AE484" s="100"/>
      <c r="AF484" s="100"/>
      <c r="AG484" s="100"/>
      <c r="AI484" s="100"/>
      <c r="AJ484" s="100"/>
      <c r="AK484" s="100"/>
      <c r="AM484" s="100"/>
      <c r="AN484" s="100"/>
      <c r="AO484" s="100"/>
      <c r="AP484" s="100"/>
      <c r="AQ484" s="100"/>
      <c r="AR484" s="100"/>
      <c r="AS484" s="100"/>
      <c r="AT484" s="100"/>
      <c r="AU484" s="100"/>
      <c r="AV484" s="100"/>
      <c r="AW484" s="100"/>
      <c r="AX484" s="67">
        <f t="shared" si="7"/>
        <v>0</v>
      </c>
    </row>
    <row r="485" spans="1:50" x14ac:dyDescent="0.3">
      <c r="A485" s="67">
        <v>484</v>
      </c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C485" s="100"/>
      <c r="AD485" s="100"/>
      <c r="AE485" s="100"/>
      <c r="AF485" s="100"/>
      <c r="AG485" s="100"/>
      <c r="AI485" s="100"/>
      <c r="AJ485" s="100"/>
      <c r="AK485" s="100"/>
      <c r="AM485" s="100"/>
      <c r="AN485" s="100"/>
      <c r="AO485" s="100"/>
      <c r="AP485" s="100"/>
      <c r="AQ485" s="100"/>
      <c r="AR485" s="100"/>
      <c r="AS485" s="100"/>
      <c r="AT485" s="100"/>
      <c r="AU485" s="100"/>
      <c r="AV485" s="100"/>
      <c r="AW485" s="100"/>
      <c r="AX485" s="67">
        <f t="shared" si="7"/>
        <v>0</v>
      </c>
    </row>
    <row r="486" spans="1:50" x14ac:dyDescent="0.3">
      <c r="A486" s="67">
        <v>485</v>
      </c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C486" s="100"/>
      <c r="AD486" s="100"/>
      <c r="AE486" s="100"/>
      <c r="AF486" s="100"/>
      <c r="AG486" s="100"/>
      <c r="AI486" s="100"/>
      <c r="AJ486" s="100"/>
      <c r="AK486" s="100"/>
      <c r="AM486" s="100"/>
      <c r="AN486" s="100"/>
      <c r="AO486" s="100"/>
      <c r="AP486" s="100"/>
      <c r="AQ486" s="100"/>
      <c r="AR486" s="100"/>
      <c r="AS486" s="100"/>
      <c r="AT486" s="100"/>
      <c r="AU486" s="100"/>
      <c r="AV486" s="100"/>
      <c r="AW486" s="100"/>
      <c r="AX486" s="67">
        <f t="shared" si="7"/>
        <v>0</v>
      </c>
    </row>
    <row r="487" spans="1:50" x14ac:dyDescent="0.3">
      <c r="A487" s="67">
        <v>486</v>
      </c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C487" s="100"/>
      <c r="AD487" s="100"/>
      <c r="AE487" s="100"/>
      <c r="AF487" s="100"/>
      <c r="AG487" s="100"/>
      <c r="AI487" s="100"/>
      <c r="AJ487" s="100"/>
      <c r="AK487" s="100"/>
      <c r="AM487" s="100"/>
      <c r="AN487" s="100"/>
      <c r="AO487" s="100"/>
      <c r="AP487" s="100"/>
      <c r="AQ487" s="100"/>
      <c r="AR487" s="100"/>
      <c r="AS487" s="100"/>
      <c r="AT487" s="100"/>
      <c r="AU487" s="100"/>
      <c r="AV487" s="100"/>
      <c r="AW487" s="100"/>
      <c r="AX487" s="67">
        <f t="shared" si="7"/>
        <v>0</v>
      </c>
    </row>
    <row r="488" spans="1:50" x14ac:dyDescent="0.3">
      <c r="A488" s="67">
        <v>487</v>
      </c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C488" s="100"/>
      <c r="AD488" s="100"/>
      <c r="AE488" s="100"/>
      <c r="AF488" s="100"/>
      <c r="AG488" s="100"/>
      <c r="AI488" s="100"/>
      <c r="AJ488" s="100"/>
      <c r="AK488" s="100"/>
      <c r="AM488" s="100"/>
      <c r="AN488" s="100"/>
      <c r="AO488" s="100"/>
      <c r="AP488" s="100"/>
      <c r="AQ488" s="100"/>
      <c r="AR488" s="100"/>
      <c r="AS488" s="100"/>
      <c r="AT488" s="100"/>
      <c r="AU488" s="100"/>
      <c r="AV488" s="100"/>
      <c r="AW488" s="100"/>
      <c r="AX488" s="67">
        <f t="shared" si="7"/>
        <v>0</v>
      </c>
    </row>
    <row r="489" spans="1:50" x14ac:dyDescent="0.3">
      <c r="A489" s="67">
        <v>488</v>
      </c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C489" s="100"/>
      <c r="AD489" s="100"/>
      <c r="AE489" s="100"/>
      <c r="AF489" s="100"/>
      <c r="AG489" s="100"/>
      <c r="AI489" s="100"/>
      <c r="AJ489" s="100"/>
      <c r="AK489" s="100"/>
      <c r="AM489" s="100"/>
      <c r="AN489" s="100"/>
      <c r="AO489" s="100"/>
      <c r="AP489" s="100"/>
      <c r="AQ489" s="100"/>
      <c r="AR489" s="100"/>
      <c r="AS489" s="100"/>
      <c r="AT489" s="100"/>
      <c r="AU489" s="100"/>
      <c r="AV489" s="100"/>
      <c r="AW489" s="100"/>
      <c r="AX489" s="67">
        <f t="shared" si="7"/>
        <v>0</v>
      </c>
    </row>
    <row r="490" spans="1:50" x14ac:dyDescent="0.3">
      <c r="A490" s="67">
        <v>489</v>
      </c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C490" s="100"/>
      <c r="AD490" s="100"/>
      <c r="AE490" s="100"/>
      <c r="AF490" s="100"/>
      <c r="AG490" s="100"/>
      <c r="AI490" s="100"/>
      <c r="AJ490" s="100"/>
      <c r="AK490" s="100"/>
      <c r="AM490" s="100"/>
      <c r="AN490" s="100"/>
      <c r="AO490" s="100"/>
      <c r="AP490" s="100"/>
      <c r="AQ490" s="100"/>
      <c r="AR490" s="100"/>
      <c r="AS490" s="100"/>
      <c r="AT490" s="100"/>
      <c r="AU490" s="100"/>
      <c r="AV490" s="100"/>
      <c r="AW490" s="100"/>
      <c r="AX490" s="67">
        <f t="shared" si="7"/>
        <v>0</v>
      </c>
    </row>
    <row r="491" spans="1:50" x14ac:dyDescent="0.3">
      <c r="A491" s="67">
        <v>490</v>
      </c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C491" s="100"/>
      <c r="AD491" s="100"/>
      <c r="AE491" s="100"/>
      <c r="AF491" s="100"/>
      <c r="AG491" s="100"/>
      <c r="AI491" s="100"/>
      <c r="AJ491" s="100"/>
      <c r="AK491" s="100"/>
      <c r="AM491" s="100"/>
      <c r="AN491" s="100"/>
      <c r="AO491" s="100"/>
      <c r="AP491" s="100"/>
      <c r="AQ491" s="100"/>
      <c r="AR491" s="100"/>
      <c r="AS491" s="100"/>
      <c r="AT491" s="100"/>
      <c r="AU491" s="100"/>
      <c r="AV491" s="100"/>
      <c r="AW491" s="100"/>
      <c r="AX491" s="67">
        <f t="shared" si="7"/>
        <v>0</v>
      </c>
    </row>
    <row r="492" spans="1:50" x14ac:dyDescent="0.3">
      <c r="A492" s="67">
        <v>491</v>
      </c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C492" s="100"/>
      <c r="AD492" s="100"/>
      <c r="AE492" s="100"/>
      <c r="AF492" s="100"/>
      <c r="AG492" s="100"/>
      <c r="AI492" s="100"/>
      <c r="AJ492" s="100"/>
      <c r="AK492" s="100"/>
      <c r="AM492" s="100"/>
      <c r="AN492" s="100"/>
      <c r="AO492" s="100"/>
      <c r="AP492" s="100"/>
      <c r="AQ492" s="100"/>
      <c r="AR492" s="100"/>
      <c r="AS492" s="100"/>
      <c r="AT492" s="100"/>
      <c r="AU492" s="100"/>
      <c r="AV492" s="100"/>
      <c r="AW492" s="100"/>
      <c r="AX492" s="67">
        <f t="shared" si="7"/>
        <v>0</v>
      </c>
    </row>
    <row r="493" spans="1:50" x14ac:dyDescent="0.3">
      <c r="A493" s="67">
        <v>492</v>
      </c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C493" s="100"/>
      <c r="AD493" s="100"/>
      <c r="AE493" s="100"/>
      <c r="AF493" s="100"/>
      <c r="AG493" s="100"/>
      <c r="AI493" s="100"/>
      <c r="AJ493" s="100"/>
      <c r="AK493" s="100"/>
      <c r="AM493" s="100"/>
      <c r="AN493" s="100"/>
      <c r="AO493" s="100"/>
      <c r="AP493" s="100"/>
      <c r="AQ493" s="100"/>
      <c r="AR493" s="100"/>
      <c r="AS493" s="100"/>
      <c r="AT493" s="100"/>
      <c r="AU493" s="100"/>
      <c r="AV493" s="100"/>
      <c r="AW493" s="100"/>
      <c r="AX493" s="67">
        <f t="shared" si="7"/>
        <v>0</v>
      </c>
    </row>
    <row r="494" spans="1:50" x14ac:dyDescent="0.3">
      <c r="A494" s="67">
        <v>493</v>
      </c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C494" s="100"/>
      <c r="AD494" s="100"/>
      <c r="AE494" s="100"/>
      <c r="AF494" s="100"/>
      <c r="AG494" s="100"/>
      <c r="AI494" s="100"/>
      <c r="AJ494" s="100"/>
      <c r="AK494" s="100"/>
      <c r="AM494" s="100"/>
      <c r="AN494" s="100"/>
      <c r="AO494" s="100"/>
      <c r="AP494" s="100"/>
      <c r="AQ494" s="100"/>
      <c r="AR494" s="100"/>
      <c r="AS494" s="100"/>
      <c r="AT494" s="100"/>
      <c r="AU494" s="100"/>
      <c r="AV494" s="100"/>
      <c r="AW494" s="100"/>
      <c r="AX494" s="67">
        <f t="shared" si="7"/>
        <v>0</v>
      </c>
    </row>
    <row r="495" spans="1:50" x14ac:dyDescent="0.3">
      <c r="A495" s="67">
        <v>494</v>
      </c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C495" s="100"/>
      <c r="AD495" s="100"/>
      <c r="AE495" s="100"/>
      <c r="AF495" s="100"/>
      <c r="AG495" s="100"/>
      <c r="AI495" s="100"/>
      <c r="AJ495" s="100"/>
      <c r="AK495" s="100"/>
      <c r="AM495" s="100"/>
      <c r="AN495" s="100"/>
      <c r="AO495" s="100"/>
      <c r="AP495" s="100"/>
      <c r="AQ495" s="100"/>
      <c r="AR495" s="100"/>
      <c r="AS495" s="100"/>
      <c r="AT495" s="100"/>
      <c r="AU495" s="100"/>
      <c r="AV495" s="100"/>
      <c r="AW495" s="100"/>
      <c r="AX495" s="67">
        <f t="shared" si="7"/>
        <v>0</v>
      </c>
    </row>
    <row r="496" spans="1:50" x14ac:dyDescent="0.3">
      <c r="A496" s="67">
        <v>495</v>
      </c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C496" s="100"/>
      <c r="AD496" s="100"/>
      <c r="AE496" s="100"/>
      <c r="AF496" s="100"/>
      <c r="AG496" s="100"/>
      <c r="AI496" s="100"/>
      <c r="AJ496" s="100"/>
      <c r="AK496" s="100"/>
      <c r="AM496" s="100"/>
      <c r="AN496" s="100"/>
      <c r="AO496" s="100"/>
      <c r="AP496" s="100"/>
      <c r="AQ496" s="100"/>
      <c r="AR496" s="100"/>
      <c r="AS496" s="100"/>
      <c r="AT496" s="100"/>
      <c r="AU496" s="100"/>
      <c r="AV496" s="100"/>
      <c r="AW496" s="100"/>
      <c r="AX496" s="67">
        <f t="shared" si="7"/>
        <v>0</v>
      </c>
    </row>
    <row r="497" spans="1:50" x14ac:dyDescent="0.3">
      <c r="A497" s="67">
        <v>496</v>
      </c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C497" s="100"/>
      <c r="AD497" s="100"/>
      <c r="AE497" s="100"/>
      <c r="AF497" s="100"/>
      <c r="AG497" s="100"/>
      <c r="AI497" s="100"/>
      <c r="AJ497" s="100"/>
      <c r="AK497" s="100"/>
      <c r="AM497" s="100"/>
      <c r="AN497" s="100"/>
      <c r="AO497" s="100"/>
      <c r="AP497" s="100"/>
      <c r="AQ497" s="100"/>
      <c r="AR497" s="100"/>
      <c r="AS497" s="100"/>
      <c r="AT497" s="100"/>
      <c r="AU497" s="100"/>
      <c r="AV497" s="100"/>
      <c r="AW497" s="100"/>
      <c r="AX497" s="67">
        <f t="shared" si="7"/>
        <v>0</v>
      </c>
    </row>
    <row r="498" spans="1:50" x14ac:dyDescent="0.3">
      <c r="A498" s="67">
        <v>497</v>
      </c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C498" s="100"/>
      <c r="AD498" s="100"/>
      <c r="AE498" s="100"/>
      <c r="AF498" s="100"/>
      <c r="AG498" s="100"/>
      <c r="AI498" s="100"/>
      <c r="AJ498" s="100"/>
      <c r="AK498" s="100"/>
      <c r="AM498" s="100"/>
      <c r="AN498" s="100"/>
      <c r="AO498" s="100"/>
      <c r="AP498" s="100"/>
      <c r="AQ498" s="100"/>
      <c r="AR498" s="100"/>
      <c r="AS498" s="100"/>
      <c r="AT498" s="100"/>
      <c r="AU498" s="100"/>
      <c r="AV498" s="100"/>
      <c r="AW498" s="100"/>
      <c r="AX498" s="67">
        <f t="shared" si="7"/>
        <v>0</v>
      </c>
    </row>
    <row r="499" spans="1:50" x14ac:dyDescent="0.3">
      <c r="A499" s="67">
        <v>498</v>
      </c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C499" s="100"/>
      <c r="AD499" s="100"/>
      <c r="AE499" s="100"/>
      <c r="AF499" s="100"/>
      <c r="AG499" s="100"/>
      <c r="AI499" s="100"/>
      <c r="AJ499" s="100"/>
      <c r="AK499" s="100"/>
      <c r="AM499" s="100"/>
      <c r="AN499" s="100"/>
      <c r="AO499" s="100"/>
      <c r="AP499" s="100"/>
      <c r="AQ499" s="100"/>
      <c r="AR499" s="100"/>
      <c r="AS499" s="100"/>
      <c r="AT499" s="100"/>
      <c r="AU499" s="100"/>
      <c r="AV499" s="100"/>
      <c r="AW499" s="100"/>
      <c r="AX499" s="67">
        <f t="shared" si="7"/>
        <v>0</v>
      </c>
    </row>
    <row r="500" spans="1:50" x14ac:dyDescent="0.3">
      <c r="A500" s="67">
        <v>499</v>
      </c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C500" s="100"/>
      <c r="AD500" s="100"/>
      <c r="AE500" s="100"/>
      <c r="AF500" s="100"/>
      <c r="AG500" s="100"/>
      <c r="AI500" s="100"/>
      <c r="AJ500" s="100"/>
      <c r="AK500" s="100"/>
      <c r="AM500" s="100"/>
      <c r="AN500" s="100"/>
      <c r="AO500" s="100"/>
      <c r="AP500" s="100"/>
      <c r="AQ500" s="100"/>
      <c r="AR500" s="100"/>
      <c r="AS500" s="100"/>
      <c r="AT500" s="100"/>
      <c r="AU500" s="100"/>
      <c r="AV500" s="100"/>
      <c r="AW500" s="100"/>
      <c r="AX500" s="67">
        <f t="shared" si="7"/>
        <v>0</v>
      </c>
    </row>
    <row r="501" spans="1:50" x14ac:dyDescent="0.3">
      <c r="A501" s="67">
        <v>500</v>
      </c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C501" s="100"/>
      <c r="AD501" s="100"/>
      <c r="AE501" s="100"/>
      <c r="AF501" s="100"/>
      <c r="AG501" s="100"/>
      <c r="AI501" s="100"/>
      <c r="AJ501" s="100"/>
      <c r="AK501" s="100"/>
      <c r="AM501" s="100"/>
      <c r="AN501" s="100"/>
      <c r="AO501" s="100"/>
      <c r="AP501" s="100"/>
      <c r="AQ501" s="100"/>
      <c r="AR501" s="100"/>
      <c r="AS501" s="100"/>
      <c r="AT501" s="100"/>
      <c r="AU501" s="100"/>
      <c r="AV501" s="100"/>
      <c r="AW501" s="100"/>
      <c r="AX501" s="67">
        <f t="shared" si="7"/>
        <v>0</v>
      </c>
    </row>
    <row r="502" spans="1:50" x14ac:dyDescent="0.3">
      <c r="A502" s="67">
        <v>501</v>
      </c>
      <c r="AX502" s="67">
        <f t="shared" si="7"/>
        <v>0</v>
      </c>
    </row>
    <row r="503" spans="1:50" x14ac:dyDescent="0.3">
      <c r="AX503" s="67">
        <f t="shared" si="7"/>
        <v>0</v>
      </c>
    </row>
    <row r="504" spans="1:50" x14ac:dyDescent="0.3">
      <c r="A504" s="67">
        <v>1</v>
      </c>
      <c r="B504" s="67">
        <v>2</v>
      </c>
      <c r="C504" s="67">
        <v>3</v>
      </c>
      <c r="D504" s="67">
        <v>4</v>
      </c>
      <c r="E504" s="67">
        <v>5</v>
      </c>
      <c r="F504" s="67">
        <v>6</v>
      </c>
      <c r="G504" s="67">
        <v>7</v>
      </c>
      <c r="H504" s="67">
        <v>8</v>
      </c>
      <c r="I504" s="67">
        <v>9</v>
      </c>
      <c r="J504" s="67">
        <v>10</v>
      </c>
      <c r="K504" s="67">
        <v>11</v>
      </c>
      <c r="L504" s="67">
        <v>12</v>
      </c>
      <c r="M504" s="67">
        <v>13</v>
      </c>
      <c r="N504" s="67">
        <v>14</v>
      </c>
      <c r="O504" s="67">
        <v>15</v>
      </c>
      <c r="P504" s="67">
        <v>16</v>
      </c>
      <c r="Q504" s="67">
        <v>17</v>
      </c>
      <c r="R504" s="67">
        <v>18</v>
      </c>
      <c r="S504" s="67">
        <v>19</v>
      </c>
      <c r="T504" s="67">
        <v>20</v>
      </c>
      <c r="U504" s="67">
        <v>21</v>
      </c>
      <c r="V504" s="67">
        <v>22</v>
      </c>
      <c r="W504" s="67">
        <v>23</v>
      </c>
      <c r="X504" s="67">
        <v>24</v>
      </c>
      <c r="Y504" s="67">
        <v>25</v>
      </c>
      <c r="Z504" s="67">
        <v>26</v>
      </c>
      <c r="AA504" s="67">
        <v>27</v>
      </c>
      <c r="AB504" s="67">
        <v>28</v>
      </c>
      <c r="AC504" s="67">
        <v>29</v>
      </c>
      <c r="AD504" s="67">
        <v>30</v>
      </c>
      <c r="AE504" s="67">
        <v>31</v>
      </c>
      <c r="AF504" s="67">
        <v>32</v>
      </c>
      <c r="AG504" s="67">
        <v>33</v>
      </c>
      <c r="AH504" s="67">
        <v>34</v>
      </c>
      <c r="AI504" s="67">
        <v>35</v>
      </c>
      <c r="AJ504" s="67">
        <v>36</v>
      </c>
      <c r="AK504" s="67">
        <v>37</v>
      </c>
      <c r="AL504" s="67">
        <v>38</v>
      </c>
      <c r="AM504" s="67">
        <v>39</v>
      </c>
      <c r="AN504" s="67">
        <v>40</v>
      </c>
      <c r="AO504" s="67">
        <v>41</v>
      </c>
      <c r="AP504" s="67">
        <v>42</v>
      </c>
      <c r="AQ504" s="67">
        <v>43</v>
      </c>
      <c r="AR504" s="67">
        <v>44</v>
      </c>
      <c r="AS504" s="67">
        <v>45</v>
      </c>
      <c r="AT504" s="67">
        <v>46</v>
      </c>
      <c r="AU504" s="67">
        <v>47</v>
      </c>
      <c r="AV504" s="67">
        <v>48</v>
      </c>
      <c r="AW504" s="67">
        <v>49</v>
      </c>
      <c r="AX504" s="67">
        <f t="shared" si="7"/>
        <v>1189</v>
      </c>
    </row>
    <row r="506" spans="1:50" x14ac:dyDescent="0.3">
      <c r="H506" s="67" t="s">
        <v>129</v>
      </c>
      <c r="I506" s="67">
        <v>1</v>
      </c>
      <c r="J506" s="67">
        <v>1</v>
      </c>
      <c r="K506" s="67">
        <v>1</v>
      </c>
      <c r="L506" s="67">
        <v>1</v>
      </c>
      <c r="M506" s="67">
        <v>1</v>
      </c>
      <c r="N506" s="67">
        <v>1</v>
      </c>
      <c r="O506" s="67">
        <v>1</v>
      </c>
      <c r="P506" s="67">
        <v>1</v>
      </c>
      <c r="Q506" s="67">
        <v>1</v>
      </c>
      <c r="R506" s="67">
        <v>2</v>
      </c>
      <c r="S506" s="67">
        <v>1</v>
      </c>
      <c r="T506" s="67">
        <v>1</v>
      </c>
      <c r="U506" s="67">
        <v>3</v>
      </c>
      <c r="V506" s="67">
        <v>1</v>
      </c>
      <c r="W506" s="67">
        <v>2</v>
      </c>
      <c r="X506" s="67">
        <v>2</v>
      </c>
      <c r="Y506" s="67">
        <v>2</v>
      </c>
      <c r="Z506" s="67">
        <v>2</v>
      </c>
      <c r="AA506" s="67">
        <v>1</v>
      </c>
      <c r="AB506" s="86">
        <v>5</v>
      </c>
      <c r="AC506" s="67">
        <v>2</v>
      </c>
      <c r="AD506" s="67">
        <v>3</v>
      </c>
      <c r="AE506" s="67">
        <v>2</v>
      </c>
      <c r="AF506" s="67">
        <v>1</v>
      </c>
      <c r="AG506" s="67">
        <v>1</v>
      </c>
      <c r="AH506" s="67">
        <v>6</v>
      </c>
      <c r="AI506" s="67">
        <v>2</v>
      </c>
      <c r="AJ506" s="67">
        <v>1</v>
      </c>
      <c r="AK506" s="67">
        <v>1</v>
      </c>
      <c r="AL506" s="86">
        <v>5</v>
      </c>
      <c r="AM506" s="67">
        <v>1</v>
      </c>
      <c r="AN506" s="67">
        <v>3</v>
      </c>
      <c r="AO506" s="67">
        <v>3</v>
      </c>
      <c r="AP506" s="67">
        <v>1</v>
      </c>
      <c r="AQ506" s="67">
        <v>3</v>
      </c>
      <c r="AR506" s="67">
        <v>4</v>
      </c>
      <c r="AS506" s="67">
        <v>2</v>
      </c>
      <c r="AT506" s="67">
        <v>2</v>
      </c>
      <c r="AU506" s="67">
        <v>2</v>
      </c>
      <c r="AV506" s="67">
        <v>2</v>
      </c>
      <c r="AW506" s="67">
        <v>2</v>
      </c>
      <c r="AX506" s="67">
        <f>SUM(I506:AW506)</f>
        <v>80</v>
      </c>
    </row>
  </sheetData>
  <conditionalFormatting sqref="V2:V501 S2:T501 I2:Q501">
    <cfRule type="cellIs" dxfId="82" priority="35" operator="equal">
      <formula>0</formula>
    </cfRule>
    <cfRule type="cellIs" dxfId="81" priority="36" operator="equal">
      <formula>1</formula>
    </cfRule>
  </conditionalFormatting>
  <conditionalFormatting sqref="AA2:AA501">
    <cfRule type="cellIs" dxfId="80" priority="33" operator="equal">
      <formula>0</formula>
    </cfRule>
    <cfRule type="cellIs" dxfId="79" priority="34" operator="equal">
      <formula>1</formula>
    </cfRule>
  </conditionalFormatting>
  <conditionalFormatting sqref="AP2:AP501 AM2:AM501 AJ2:AK501 AF2:AG501">
    <cfRule type="cellIs" dxfId="78" priority="31" operator="equal">
      <formula>0</formula>
    </cfRule>
    <cfRule type="cellIs" dxfId="77" priority="32" operator="equal">
      <formula>1</formula>
    </cfRule>
  </conditionalFormatting>
  <conditionalFormatting sqref="AS2:AW501 AI2:AI501 AE2:AE501 AC2:AC501 W2:Z501">
    <cfRule type="cellIs" dxfId="61" priority="28" operator="equal">
      <formula>2</formula>
    </cfRule>
    <cfRule type="cellIs" dxfId="60" priority="29" operator="equal">
      <formula>1</formula>
    </cfRule>
    <cfRule type="cellIs" dxfId="59" priority="30" operator="equal">
      <formula>0</formula>
    </cfRule>
  </conditionalFormatting>
  <conditionalFormatting sqref="R2:R501">
    <cfRule type="cellIs" dxfId="58" priority="25" operator="equal">
      <formula>2</formula>
    </cfRule>
    <cfRule type="cellIs" dxfId="57" priority="26" operator="equal">
      <formula>1</formula>
    </cfRule>
    <cfRule type="cellIs" dxfId="56" priority="27" operator="equal">
      <formula>0</formula>
    </cfRule>
  </conditionalFormatting>
  <conditionalFormatting sqref="AN2:AO501 AD2:AD501 U2:U501">
    <cfRule type="cellIs" dxfId="47" priority="22" operator="equal">
      <formula>3</formula>
    </cfRule>
    <cfRule type="cellIs" dxfId="46" priority="23" operator="between">
      <formula>1</formula>
      <formula>2</formula>
    </cfRule>
    <cfRule type="cellIs" dxfId="45" priority="24" operator="equal">
      <formula>0</formula>
    </cfRule>
  </conditionalFormatting>
  <conditionalFormatting sqref="AQ2:AQ501">
    <cfRule type="cellIs" dxfId="44" priority="19" operator="equal">
      <formula>3</formula>
    </cfRule>
    <cfRule type="cellIs" dxfId="43" priority="20" operator="between">
      <formula>1</formula>
      <formula>2</formula>
    </cfRule>
    <cfRule type="cellIs" dxfId="42" priority="21" operator="equal">
      <formula>0</formula>
    </cfRule>
  </conditionalFormatting>
  <conditionalFormatting sqref="AR2:AR501">
    <cfRule type="cellIs" dxfId="35" priority="16" operator="between">
      <formula>1</formula>
      <formula>3</formula>
    </cfRule>
    <cfRule type="cellIs" dxfId="34" priority="17" operator="equal">
      <formula>0</formula>
    </cfRule>
    <cfRule type="cellIs" dxfId="33" priority="18" operator="equal">
      <formula>4</formula>
    </cfRule>
  </conditionalFormatting>
  <conditionalFormatting sqref="AB56:AB501">
    <cfRule type="cellIs" dxfId="24" priority="15" operator="equal">
      <formula>0</formula>
    </cfRule>
    <cfRule type="cellIs" dxfId="25" priority="14" operator="between">
      <formula>1</formula>
      <formula>4</formula>
    </cfRule>
    <cfRule type="cellIs" dxfId="23" priority="13" operator="equal">
      <formula>5</formula>
    </cfRule>
  </conditionalFormatting>
  <conditionalFormatting sqref="AB2:AB55">
    <cfRule type="cellIs" dxfId="15" priority="10" operator="equal">
      <formula>5</formula>
    </cfRule>
    <cfRule type="cellIs" dxfId="16" priority="11" operator="between">
      <formula>1</formula>
      <formula>4</formula>
    </cfRule>
    <cfRule type="cellIs" dxfId="17" priority="12" operator="equal">
      <formula>0</formula>
    </cfRule>
  </conditionalFormatting>
  <conditionalFormatting sqref="AL56:AL501">
    <cfRule type="cellIs" dxfId="12" priority="7" operator="equal">
      <formula>5</formula>
    </cfRule>
    <cfRule type="cellIs" dxfId="13" priority="8" operator="between">
      <formula>1</formula>
      <formula>4</formula>
    </cfRule>
    <cfRule type="cellIs" dxfId="14" priority="9" operator="equal">
      <formula>0</formula>
    </cfRule>
  </conditionalFormatting>
  <conditionalFormatting sqref="AL2:AL55">
    <cfRule type="cellIs" dxfId="11" priority="4" operator="equal">
      <formula>5</formula>
    </cfRule>
    <cfRule type="cellIs" dxfId="10" priority="5" operator="between">
      <formula>1</formula>
      <formula>4</formula>
    </cfRule>
    <cfRule type="cellIs" dxfId="9" priority="6" operator="equal">
      <formula>0</formula>
    </cfRule>
  </conditionalFormatting>
  <conditionalFormatting sqref="AH2:AH501">
    <cfRule type="cellIs" dxfId="2" priority="1" operator="equal">
      <formula>6</formula>
    </cfRule>
    <cfRule type="cellIs" dxfId="1" priority="2" operator="between">
      <formula>1</formula>
      <formula>5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97625-5F0F-4B0A-AEE3-24719A7DDA8A}">
  <dimension ref="A1:AY506"/>
  <sheetViews>
    <sheetView tabSelected="1" zoomScale="85" zoomScaleNormal="85" workbookViewId="0">
      <pane xSplit="8" ySplit="1" topLeftCell="I2" activePane="bottomRight" state="frozen"/>
      <selection pane="topRight" activeCell="H1" sqref="H1"/>
      <selection pane="bottomLeft" activeCell="A2" sqref="A2"/>
      <selection pane="bottomRight" activeCell="B4" sqref="B4"/>
    </sheetView>
  </sheetViews>
  <sheetFormatPr defaultRowHeight="14.4" x14ac:dyDescent="0.3"/>
  <cols>
    <col min="1" max="1" width="23" style="67" customWidth="1"/>
    <col min="2" max="2" width="16.88671875" style="67" bestFit="1" customWidth="1"/>
    <col min="3" max="3" width="15.109375" style="67" bestFit="1" customWidth="1"/>
    <col min="4" max="4" width="11.88671875" style="67" bestFit="1" customWidth="1"/>
    <col min="5" max="5" width="11.109375" style="67" bestFit="1" customWidth="1"/>
    <col min="6" max="6" width="15.5546875" style="67" bestFit="1" customWidth="1"/>
    <col min="7" max="7" width="21.6640625" style="67" bestFit="1" customWidth="1"/>
    <col min="8" max="8" width="22.21875" style="67" bestFit="1" customWidth="1"/>
    <col min="9" max="12" width="4" style="67" bestFit="1" customWidth="1"/>
    <col min="13" max="15" width="3" style="67" bestFit="1" customWidth="1"/>
    <col min="16" max="18" width="4" style="67" bestFit="1" customWidth="1"/>
    <col min="19" max="20" width="3" style="67" bestFit="1" customWidth="1"/>
    <col min="21" max="21" width="4" style="67" bestFit="1" customWidth="1"/>
    <col min="22" max="22" width="3" style="67" bestFit="1" customWidth="1"/>
    <col min="23" max="23" width="4" style="67" bestFit="1" customWidth="1"/>
    <col min="24" max="26" width="3" style="67" bestFit="1" customWidth="1"/>
    <col min="27" max="30" width="4" style="67" bestFit="1" customWidth="1"/>
    <col min="31" max="32" width="3" style="67" bestFit="1" customWidth="1"/>
    <col min="33" max="35" width="4" style="67" bestFit="1" customWidth="1"/>
    <col min="36" max="36" width="3.88671875" style="67" bestFit="1" customWidth="1"/>
    <col min="37" max="40" width="3" style="67" bestFit="1" customWidth="1"/>
    <col min="41" max="42" width="4" style="67" bestFit="1" customWidth="1"/>
    <col min="43" max="50" width="3" style="67" bestFit="1" customWidth="1"/>
    <col min="51" max="51" width="6.5546875" style="67" bestFit="1" customWidth="1"/>
    <col min="52" max="16384" width="8.88671875" style="67"/>
  </cols>
  <sheetData>
    <row r="1" spans="1:51" ht="28.8" x14ac:dyDescent="0.3">
      <c r="A1" s="66" t="s">
        <v>135</v>
      </c>
      <c r="B1" s="67" t="s">
        <v>121</v>
      </c>
      <c r="C1" s="67" t="s">
        <v>122</v>
      </c>
      <c r="D1" s="67" t="s">
        <v>123</v>
      </c>
      <c r="E1" s="67" t="s">
        <v>124</v>
      </c>
      <c r="F1" s="67" t="s">
        <v>125</v>
      </c>
      <c r="G1" s="67" t="s">
        <v>126</v>
      </c>
      <c r="H1" s="67" t="s">
        <v>127</v>
      </c>
      <c r="I1" s="67">
        <v>1</v>
      </c>
      <c r="J1" s="67">
        <v>2</v>
      </c>
      <c r="K1" s="67">
        <v>3</v>
      </c>
      <c r="L1" s="67">
        <v>4</v>
      </c>
      <c r="M1" s="67" t="s">
        <v>138</v>
      </c>
      <c r="N1" s="67" t="s">
        <v>139</v>
      </c>
      <c r="O1" s="67">
        <v>6</v>
      </c>
      <c r="P1" s="67" t="s">
        <v>154</v>
      </c>
      <c r="Q1" s="67" t="s">
        <v>155</v>
      </c>
      <c r="R1" s="67" t="s">
        <v>141</v>
      </c>
      <c r="S1" s="67" t="s">
        <v>142</v>
      </c>
      <c r="T1" s="67" t="s">
        <v>143</v>
      </c>
      <c r="U1" s="67" t="s">
        <v>144</v>
      </c>
      <c r="V1" s="67" t="s">
        <v>156</v>
      </c>
      <c r="W1" s="67" t="s">
        <v>157</v>
      </c>
      <c r="X1" s="67">
        <v>10</v>
      </c>
      <c r="Y1" s="67">
        <v>11</v>
      </c>
      <c r="Z1" s="67">
        <v>12</v>
      </c>
      <c r="AA1" s="67" t="s">
        <v>158</v>
      </c>
      <c r="AB1" s="67" t="s">
        <v>159</v>
      </c>
      <c r="AC1" s="67" t="s">
        <v>113</v>
      </c>
      <c r="AD1" s="67" t="s">
        <v>114</v>
      </c>
      <c r="AE1" s="67">
        <v>15</v>
      </c>
      <c r="AF1" s="67" t="s">
        <v>115</v>
      </c>
      <c r="AG1" s="67" t="s">
        <v>116</v>
      </c>
      <c r="AH1" s="67" t="s">
        <v>160</v>
      </c>
      <c r="AI1" s="67" t="s">
        <v>161</v>
      </c>
      <c r="AJ1" s="86">
        <v>18</v>
      </c>
      <c r="AK1" s="67" t="s">
        <v>117</v>
      </c>
      <c r="AL1" s="67" t="s">
        <v>118</v>
      </c>
      <c r="AM1" s="67">
        <v>20</v>
      </c>
      <c r="AN1" s="67">
        <v>21</v>
      </c>
      <c r="AO1" s="67" t="s">
        <v>119</v>
      </c>
      <c r="AP1" s="67" t="s">
        <v>120</v>
      </c>
      <c r="AQ1" s="67" t="s">
        <v>150</v>
      </c>
      <c r="AR1" s="67" t="s">
        <v>151</v>
      </c>
      <c r="AS1" s="67" t="s">
        <v>162</v>
      </c>
      <c r="AT1" s="67" t="s">
        <v>163</v>
      </c>
      <c r="AU1" s="67" t="s">
        <v>164</v>
      </c>
      <c r="AV1" s="67" t="s">
        <v>165</v>
      </c>
      <c r="AW1" s="67">
        <v>26</v>
      </c>
      <c r="AX1" s="67">
        <v>27</v>
      </c>
      <c r="AY1" s="67" t="s">
        <v>166</v>
      </c>
    </row>
    <row r="2" spans="1:51" x14ac:dyDescent="0.3">
      <c r="A2" s="67">
        <v>1</v>
      </c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67">
        <f>SUM(I2:AX2)</f>
        <v>0</v>
      </c>
    </row>
    <row r="3" spans="1:51" x14ac:dyDescent="0.3">
      <c r="A3" s="67">
        <v>2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67">
        <f t="shared" ref="AY3:AY70" si="0">SUM(I3:AX3)</f>
        <v>0</v>
      </c>
    </row>
    <row r="4" spans="1:51" x14ac:dyDescent="0.3">
      <c r="A4" s="67">
        <v>3</v>
      </c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67">
        <f t="shared" si="0"/>
        <v>0</v>
      </c>
    </row>
    <row r="5" spans="1:51" x14ac:dyDescent="0.3">
      <c r="A5" s="67">
        <v>4</v>
      </c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67">
        <f t="shared" si="0"/>
        <v>0</v>
      </c>
    </row>
    <row r="6" spans="1:51" x14ac:dyDescent="0.3">
      <c r="A6" s="67">
        <v>5</v>
      </c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67">
        <f t="shared" si="0"/>
        <v>0</v>
      </c>
    </row>
    <row r="7" spans="1:51" x14ac:dyDescent="0.3">
      <c r="A7" s="67">
        <v>6</v>
      </c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67">
        <f t="shared" si="0"/>
        <v>0</v>
      </c>
    </row>
    <row r="8" spans="1:51" x14ac:dyDescent="0.3">
      <c r="A8" s="67">
        <v>7</v>
      </c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67">
        <f t="shared" si="0"/>
        <v>0</v>
      </c>
    </row>
    <row r="9" spans="1:51" x14ac:dyDescent="0.3">
      <c r="A9" s="67">
        <v>8</v>
      </c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67">
        <f t="shared" si="0"/>
        <v>0</v>
      </c>
    </row>
    <row r="10" spans="1:51" x14ac:dyDescent="0.3">
      <c r="A10" s="67">
        <v>9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67">
        <f t="shared" si="0"/>
        <v>0</v>
      </c>
    </row>
    <row r="11" spans="1:51" x14ac:dyDescent="0.3">
      <c r="A11" s="67">
        <v>10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67">
        <f t="shared" si="0"/>
        <v>0</v>
      </c>
    </row>
    <row r="12" spans="1:51" x14ac:dyDescent="0.3">
      <c r="A12" s="67">
        <v>11</v>
      </c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67">
        <f t="shared" si="0"/>
        <v>0</v>
      </c>
    </row>
    <row r="13" spans="1:51" x14ac:dyDescent="0.3">
      <c r="A13" s="67">
        <v>12</v>
      </c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67">
        <f t="shared" si="0"/>
        <v>0</v>
      </c>
    </row>
    <row r="14" spans="1:51" x14ac:dyDescent="0.3">
      <c r="A14" s="67">
        <v>13</v>
      </c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67">
        <f t="shared" si="0"/>
        <v>0</v>
      </c>
    </row>
    <row r="15" spans="1:51" x14ac:dyDescent="0.3">
      <c r="A15" s="67">
        <v>14</v>
      </c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67">
        <f t="shared" si="0"/>
        <v>0</v>
      </c>
    </row>
    <row r="16" spans="1:51" x14ac:dyDescent="0.3">
      <c r="A16" s="67">
        <v>15</v>
      </c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67">
        <f t="shared" si="0"/>
        <v>0</v>
      </c>
    </row>
    <row r="17" spans="1:51" x14ac:dyDescent="0.3">
      <c r="A17" s="67">
        <v>16</v>
      </c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67">
        <f t="shared" si="0"/>
        <v>0</v>
      </c>
    </row>
    <row r="18" spans="1:51" x14ac:dyDescent="0.3">
      <c r="A18" s="67">
        <v>17</v>
      </c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67">
        <f t="shared" si="0"/>
        <v>0</v>
      </c>
    </row>
    <row r="19" spans="1:51" x14ac:dyDescent="0.3">
      <c r="A19" s="67">
        <v>18</v>
      </c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67">
        <f t="shared" si="0"/>
        <v>0</v>
      </c>
    </row>
    <row r="20" spans="1:51" x14ac:dyDescent="0.3">
      <c r="A20" s="67">
        <v>19</v>
      </c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67">
        <f t="shared" si="0"/>
        <v>0</v>
      </c>
    </row>
    <row r="21" spans="1:51" x14ac:dyDescent="0.3">
      <c r="A21" s="67">
        <v>20</v>
      </c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67">
        <f t="shared" si="0"/>
        <v>0</v>
      </c>
    </row>
    <row r="22" spans="1:51" x14ac:dyDescent="0.3">
      <c r="A22" s="67">
        <v>21</v>
      </c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67">
        <f t="shared" si="0"/>
        <v>0</v>
      </c>
    </row>
    <row r="23" spans="1:51" x14ac:dyDescent="0.3">
      <c r="A23" s="67">
        <v>22</v>
      </c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67">
        <f t="shared" si="0"/>
        <v>0</v>
      </c>
    </row>
    <row r="24" spans="1:51" x14ac:dyDescent="0.3">
      <c r="A24" s="67">
        <v>23</v>
      </c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67">
        <f t="shared" si="0"/>
        <v>0</v>
      </c>
    </row>
    <row r="25" spans="1:51" x14ac:dyDescent="0.3">
      <c r="A25" s="67">
        <v>24</v>
      </c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67">
        <f t="shared" si="0"/>
        <v>0</v>
      </c>
    </row>
    <row r="26" spans="1:51" x14ac:dyDescent="0.3">
      <c r="A26" s="67">
        <v>25</v>
      </c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67">
        <f t="shared" si="0"/>
        <v>0</v>
      </c>
    </row>
    <row r="27" spans="1:51" x14ac:dyDescent="0.3">
      <c r="A27" s="67">
        <v>26</v>
      </c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67">
        <f t="shared" si="0"/>
        <v>0</v>
      </c>
    </row>
    <row r="28" spans="1:51" x14ac:dyDescent="0.3">
      <c r="A28" s="67">
        <v>27</v>
      </c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67">
        <f t="shared" si="0"/>
        <v>0</v>
      </c>
    </row>
    <row r="29" spans="1:51" x14ac:dyDescent="0.3">
      <c r="A29" s="67">
        <v>28</v>
      </c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67">
        <f t="shared" si="0"/>
        <v>0</v>
      </c>
    </row>
    <row r="30" spans="1:51" x14ac:dyDescent="0.3">
      <c r="A30" s="67">
        <v>29</v>
      </c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67">
        <f t="shared" si="0"/>
        <v>0</v>
      </c>
    </row>
    <row r="31" spans="1:51" x14ac:dyDescent="0.3">
      <c r="A31" s="67">
        <v>30</v>
      </c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67">
        <f t="shared" si="0"/>
        <v>0</v>
      </c>
    </row>
    <row r="32" spans="1:51" x14ac:dyDescent="0.3">
      <c r="A32" s="67">
        <v>31</v>
      </c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67">
        <f t="shared" si="0"/>
        <v>0</v>
      </c>
    </row>
    <row r="33" spans="1:51" x14ac:dyDescent="0.3">
      <c r="A33" s="67">
        <v>32</v>
      </c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67">
        <f t="shared" si="0"/>
        <v>0</v>
      </c>
    </row>
    <row r="34" spans="1:51" x14ac:dyDescent="0.3">
      <c r="A34" s="67">
        <v>33</v>
      </c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67">
        <f t="shared" si="0"/>
        <v>0</v>
      </c>
    </row>
    <row r="35" spans="1:51" x14ac:dyDescent="0.3">
      <c r="A35" s="67">
        <v>34</v>
      </c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67">
        <f t="shared" si="0"/>
        <v>0</v>
      </c>
    </row>
    <row r="36" spans="1:51" x14ac:dyDescent="0.3">
      <c r="A36" s="67">
        <v>35</v>
      </c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67">
        <f t="shared" si="0"/>
        <v>0</v>
      </c>
    </row>
    <row r="37" spans="1:51" x14ac:dyDescent="0.3">
      <c r="A37" s="67">
        <v>36</v>
      </c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67">
        <f t="shared" si="0"/>
        <v>0</v>
      </c>
    </row>
    <row r="38" spans="1:51" x14ac:dyDescent="0.3">
      <c r="A38" s="67">
        <v>37</v>
      </c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67">
        <f t="shared" si="0"/>
        <v>0</v>
      </c>
    </row>
    <row r="39" spans="1:51" x14ac:dyDescent="0.3">
      <c r="A39" s="67">
        <v>38</v>
      </c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67">
        <f t="shared" si="0"/>
        <v>0</v>
      </c>
    </row>
    <row r="40" spans="1:51" x14ac:dyDescent="0.3">
      <c r="A40" s="67">
        <v>39</v>
      </c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67">
        <f t="shared" si="0"/>
        <v>0</v>
      </c>
    </row>
    <row r="41" spans="1:51" x14ac:dyDescent="0.3">
      <c r="A41" s="67">
        <v>40</v>
      </c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67">
        <f t="shared" si="0"/>
        <v>0</v>
      </c>
    </row>
    <row r="42" spans="1:51" x14ac:dyDescent="0.3">
      <c r="A42" s="67">
        <v>41</v>
      </c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67">
        <f t="shared" si="0"/>
        <v>0</v>
      </c>
    </row>
    <row r="43" spans="1:51" x14ac:dyDescent="0.3">
      <c r="A43" s="67">
        <v>42</v>
      </c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67">
        <f t="shared" si="0"/>
        <v>0</v>
      </c>
    </row>
    <row r="44" spans="1:51" x14ac:dyDescent="0.3">
      <c r="A44" s="67">
        <v>43</v>
      </c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67">
        <f t="shared" si="0"/>
        <v>0</v>
      </c>
    </row>
    <row r="45" spans="1:51" x14ac:dyDescent="0.3">
      <c r="A45" s="67">
        <v>44</v>
      </c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67">
        <f t="shared" si="0"/>
        <v>0</v>
      </c>
    </row>
    <row r="46" spans="1:51" x14ac:dyDescent="0.3">
      <c r="A46" s="67">
        <v>45</v>
      </c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67">
        <f t="shared" si="0"/>
        <v>0</v>
      </c>
    </row>
    <row r="47" spans="1:51" x14ac:dyDescent="0.3">
      <c r="A47" s="67">
        <v>46</v>
      </c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67">
        <f t="shared" si="0"/>
        <v>0</v>
      </c>
    </row>
    <row r="48" spans="1:51" x14ac:dyDescent="0.3">
      <c r="A48" s="67">
        <v>47</v>
      </c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67">
        <f t="shared" si="0"/>
        <v>0</v>
      </c>
    </row>
    <row r="49" spans="1:51" x14ac:dyDescent="0.3">
      <c r="A49" s="67">
        <v>48</v>
      </c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67">
        <f t="shared" si="0"/>
        <v>0</v>
      </c>
    </row>
    <row r="50" spans="1:51" x14ac:dyDescent="0.3">
      <c r="A50" s="67">
        <v>49</v>
      </c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67">
        <f t="shared" si="0"/>
        <v>0</v>
      </c>
    </row>
    <row r="51" spans="1:51" x14ac:dyDescent="0.3">
      <c r="A51" s="67">
        <v>50</v>
      </c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67">
        <f t="shared" si="0"/>
        <v>0</v>
      </c>
    </row>
    <row r="52" spans="1:51" x14ac:dyDescent="0.3">
      <c r="A52" s="67">
        <v>51</v>
      </c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67">
        <f t="shared" si="0"/>
        <v>0</v>
      </c>
    </row>
    <row r="53" spans="1:51" x14ac:dyDescent="0.3">
      <c r="A53" s="67">
        <v>52</v>
      </c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67">
        <f t="shared" si="0"/>
        <v>0</v>
      </c>
    </row>
    <row r="54" spans="1:51" x14ac:dyDescent="0.3">
      <c r="A54" s="67">
        <v>53</v>
      </c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67">
        <f t="shared" si="0"/>
        <v>0</v>
      </c>
    </row>
    <row r="55" spans="1:51" x14ac:dyDescent="0.3">
      <c r="A55" s="67">
        <v>54</v>
      </c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67">
        <f t="shared" si="0"/>
        <v>0</v>
      </c>
    </row>
    <row r="56" spans="1:51" x14ac:dyDescent="0.3">
      <c r="A56" s="67">
        <v>55</v>
      </c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67">
        <f t="shared" si="0"/>
        <v>0</v>
      </c>
    </row>
    <row r="57" spans="1:51" x14ac:dyDescent="0.3">
      <c r="A57" s="67">
        <v>56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67">
        <f t="shared" si="0"/>
        <v>0</v>
      </c>
    </row>
    <row r="58" spans="1:51" x14ac:dyDescent="0.3">
      <c r="A58" s="67">
        <v>57</v>
      </c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67">
        <f t="shared" si="0"/>
        <v>0</v>
      </c>
    </row>
    <row r="59" spans="1:51" x14ac:dyDescent="0.3">
      <c r="A59" s="67">
        <v>58</v>
      </c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67">
        <f t="shared" si="0"/>
        <v>0</v>
      </c>
    </row>
    <row r="60" spans="1:51" x14ac:dyDescent="0.3">
      <c r="A60" s="67">
        <v>59</v>
      </c>
      <c r="B60" s="67" t="s">
        <v>128</v>
      </c>
      <c r="C60" s="67" t="s">
        <v>128</v>
      </c>
      <c r="D60" s="67" t="s">
        <v>128</v>
      </c>
      <c r="E60" s="67" t="s">
        <v>128</v>
      </c>
      <c r="F60" s="67" t="s">
        <v>128</v>
      </c>
      <c r="G60" s="67" t="s">
        <v>128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67">
        <f t="shared" si="0"/>
        <v>0</v>
      </c>
    </row>
    <row r="61" spans="1:51" x14ac:dyDescent="0.3">
      <c r="A61" s="67">
        <v>60</v>
      </c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67">
        <f t="shared" si="0"/>
        <v>0</v>
      </c>
    </row>
    <row r="62" spans="1:51" x14ac:dyDescent="0.3">
      <c r="A62" s="67">
        <v>61</v>
      </c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67">
        <f t="shared" si="0"/>
        <v>0</v>
      </c>
    </row>
    <row r="63" spans="1:51" x14ac:dyDescent="0.3">
      <c r="A63" s="67">
        <v>62</v>
      </c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67">
        <f t="shared" si="0"/>
        <v>0</v>
      </c>
    </row>
    <row r="64" spans="1:51" x14ac:dyDescent="0.3">
      <c r="A64" s="67">
        <v>63</v>
      </c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67">
        <f t="shared" si="0"/>
        <v>0</v>
      </c>
    </row>
    <row r="65" spans="1:51" x14ac:dyDescent="0.3">
      <c r="A65" s="67">
        <v>64</v>
      </c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67">
        <f t="shared" si="0"/>
        <v>0</v>
      </c>
    </row>
    <row r="66" spans="1:51" x14ac:dyDescent="0.3">
      <c r="A66" s="67">
        <v>65</v>
      </c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67">
        <f t="shared" si="0"/>
        <v>0</v>
      </c>
    </row>
    <row r="67" spans="1:51" x14ac:dyDescent="0.3">
      <c r="A67" s="67">
        <v>66</v>
      </c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67">
        <f t="shared" si="0"/>
        <v>0</v>
      </c>
    </row>
    <row r="68" spans="1:51" x14ac:dyDescent="0.3">
      <c r="A68" s="67">
        <v>67</v>
      </c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67">
        <f t="shared" si="0"/>
        <v>0</v>
      </c>
    </row>
    <row r="69" spans="1:51" x14ac:dyDescent="0.3">
      <c r="A69" s="67">
        <v>68</v>
      </c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67">
        <f t="shared" si="0"/>
        <v>0</v>
      </c>
    </row>
    <row r="70" spans="1:51" x14ac:dyDescent="0.3">
      <c r="A70" s="67">
        <v>69</v>
      </c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67">
        <f t="shared" si="0"/>
        <v>0</v>
      </c>
    </row>
    <row r="71" spans="1:51" x14ac:dyDescent="0.3">
      <c r="A71" s="67">
        <v>70</v>
      </c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67">
        <f t="shared" ref="AY71:AY134" si="1">SUM(I71:AX71)</f>
        <v>0</v>
      </c>
    </row>
    <row r="72" spans="1:51" x14ac:dyDescent="0.3">
      <c r="A72" s="67">
        <v>71</v>
      </c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67">
        <f t="shared" si="1"/>
        <v>0</v>
      </c>
    </row>
    <row r="73" spans="1:51" x14ac:dyDescent="0.3">
      <c r="A73" s="67">
        <v>72</v>
      </c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67">
        <f t="shared" si="1"/>
        <v>0</v>
      </c>
    </row>
    <row r="74" spans="1:51" x14ac:dyDescent="0.3">
      <c r="A74" s="67">
        <v>73</v>
      </c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67">
        <f t="shared" si="1"/>
        <v>0</v>
      </c>
    </row>
    <row r="75" spans="1:51" x14ac:dyDescent="0.3">
      <c r="A75" s="67">
        <v>74</v>
      </c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67">
        <f t="shared" si="1"/>
        <v>0</v>
      </c>
    </row>
    <row r="76" spans="1:51" x14ac:dyDescent="0.3">
      <c r="A76" s="67">
        <v>75</v>
      </c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67">
        <f t="shared" si="1"/>
        <v>0</v>
      </c>
    </row>
    <row r="77" spans="1:51" x14ac:dyDescent="0.3">
      <c r="A77" s="67">
        <v>76</v>
      </c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67">
        <f t="shared" si="1"/>
        <v>0</v>
      </c>
    </row>
    <row r="78" spans="1:51" x14ac:dyDescent="0.3">
      <c r="A78" s="67">
        <v>77</v>
      </c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67">
        <f t="shared" si="1"/>
        <v>0</v>
      </c>
    </row>
    <row r="79" spans="1:51" x14ac:dyDescent="0.3">
      <c r="A79" s="67">
        <v>78</v>
      </c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67">
        <f t="shared" si="1"/>
        <v>0</v>
      </c>
    </row>
    <row r="80" spans="1:51" x14ac:dyDescent="0.3">
      <c r="A80" s="67">
        <v>79</v>
      </c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67">
        <f t="shared" si="1"/>
        <v>0</v>
      </c>
    </row>
    <row r="81" spans="1:51" x14ac:dyDescent="0.3">
      <c r="A81" s="67">
        <v>80</v>
      </c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67">
        <f t="shared" si="1"/>
        <v>0</v>
      </c>
    </row>
    <row r="82" spans="1:51" x14ac:dyDescent="0.3">
      <c r="A82" s="67">
        <v>81</v>
      </c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67">
        <f t="shared" si="1"/>
        <v>0</v>
      </c>
    </row>
    <row r="83" spans="1:51" x14ac:dyDescent="0.3">
      <c r="A83" s="67">
        <v>82</v>
      </c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67">
        <f t="shared" si="1"/>
        <v>0</v>
      </c>
    </row>
    <row r="84" spans="1:51" x14ac:dyDescent="0.3">
      <c r="A84" s="67">
        <v>83</v>
      </c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67">
        <f t="shared" si="1"/>
        <v>0</v>
      </c>
    </row>
    <row r="85" spans="1:51" x14ac:dyDescent="0.3">
      <c r="A85" s="67">
        <v>84</v>
      </c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67">
        <f t="shared" si="1"/>
        <v>0</v>
      </c>
    </row>
    <row r="86" spans="1:51" x14ac:dyDescent="0.3">
      <c r="A86" s="67">
        <v>85</v>
      </c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67">
        <f t="shared" si="1"/>
        <v>0</v>
      </c>
    </row>
    <row r="87" spans="1:51" x14ac:dyDescent="0.3">
      <c r="A87" s="67">
        <v>86</v>
      </c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67">
        <f t="shared" si="1"/>
        <v>0</v>
      </c>
    </row>
    <row r="88" spans="1:51" x14ac:dyDescent="0.3">
      <c r="A88" s="67">
        <v>87</v>
      </c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67">
        <f t="shared" si="1"/>
        <v>0</v>
      </c>
    </row>
    <row r="89" spans="1:51" x14ac:dyDescent="0.3">
      <c r="A89" s="67">
        <v>88</v>
      </c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67">
        <f t="shared" si="1"/>
        <v>0</v>
      </c>
    </row>
    <row r="90" spans="1:51" x14ac:dyDescent="0.3">
      <c r="A90" s="67">
        <v>89</v>
      </c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67">
        <f t="shared" si="1"/>
        <v>0</v>
      </c>
    </row>
    <row r="91" spans="1:51" x14ac:dyDescent="0.3">
      <c r="A91" s="67">
        <v>90</v>
      </c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67">
        <f t="shared" si="1"/>
        <v>0</v>
      </c>
    </row>
    <row r="92" spans="1:51" x14ac:dyDescent="0.3">
      <c r="A92" s="67">
        <v>91</v>
      </c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67">
        <f t="shared" si="1"/>
        <v>0</v>
      </c>
    </row>
    <row r="93" spans="1:51" x14ac:dyDescent="0.3">
      <c r="A93" s="67">
        <v>92</v>
      </c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67">
        <f t="shared" si="1"/>
        <v>0</v>
      </c>
    </row>
    <row r="94" spans="1:51" x14ac:dyDescent="0.3">
      <c r="A94" s="67">
        <v>93</v>
      </c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67">
        <f t="shared" si="1"/>
        <v>0</v>
      </c>
    </row>
    <row r="95" spans="1:51" x14ac:dyDescent="0.3">
      <c r="A95" s="67">
        <v>94</v>
      </c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67">
        <f t="shared" si="1"/>
        <v>0</v>
      </c>
    </row>
    <row r="96" spans="1:51" x14ac:dyDescent="0.3">
      <c r="A96" s="67">
        <v>95</v>
      </c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67">
        <f t="shared" si="1"/>
        <v>0</v>
      </c>
    </row>
    <row r="97" spans="1:51" x14ac:dyDescent="0.3">
      <c r="A97" s="67">
        <v>96</v>
      </c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67">
        <f t="shared" si="1"/>
        <v>0</v>
      </c>
    </row>
    <row r="98" spans="1:51" x14ac:dyDescent="0.3">
      <c r="A98" s="67">
        <v>97</v>
      </c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67">
        <f t="shared" si="1"/>
        <v>0</v>
      </c>
    </row>
    <row r="99" spans="1:51" x14ac:dyDescent="0.3">
      <c r="A99" s="67">
        <v>98</v>
      </c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67">
        <f t="shared" si="1"/>
        <v>0</v>
      </c>
    </row>
    <row r="100" spans="1:51" x14ac:dyDescent="0.3">
      <c r="A100" s="67">
        <v>99</v>
      </c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67">
        <f t="shared" si="1"/>
        <v>0</v>
      </c>
    </row>
    <row r="101" spans="1:51" x14ac:dyDescent="0.3">
      <c r="A101" s="67">
        <v>100</v>
      </c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67">
        <f t="shared" si="1"/>
        <v>0</v>
      </c>
    </row>
    <row r="102" spans="1:51" x14ac:dyDescent="0.3">
      <c r="A102" s="67">
        <v>101</v>
      </c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67">
        <f t="shared" si="1"/>
        <v>0</v>
      </c>
    </row>
    <row r="103" spans="1:51" x14ac:dyDescent="0.3">
      <c r="A103" s="67">
        <v>102</v>
      </c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67">
        <f t="shared" si="1"/>
        <v>0</v>
      </c>
    </row>
    <row r="104" spans="1:51" x14ac:dyDescent="0.3">
      <c r="A104" s="67">
        <v>103</v>
      </c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67">
        <f t="shared" si="1"/>
        <v>0</v>
      </c>
    </row>
    <row r="105" spans="1:51" x14ac:dyDescent="0.3">
      <c r="A105" s="67">
        <v>104</v>
      </c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67">
        <f t="shared" si="1"/>
        <v>0</v>
      </c>
    </row>
    <row r="106" spans="1:51" x14ac:dyDescent="0.3">
      <c r="A106" s="67">
        <v>105</v>
      </c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67">
        <f t="shared" si="1"/>
        <v>0</v>
      </c>
    </row>
    <row r="107" spans="1:51" x14ac:dyDescent="0.3">
      <c r="A107" s="67">
        <v>106</v>
      </c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67">
        <f t="shared" si="1"/>
        <v>0</v>
      </c>
    </row>
    <row r="108" spans="1:51" x14ac:dyDescent="0.3">
      <c r="A108" s="67">
        <v>107</v>
      </c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67">
        <f t="shared" si="1"/>
        <v>0</v>
      </c>
    </row>
    <row r="109" spans="1:51" x14ac:dyDescent="0.3">
      <c r="A109" s="67">
        <v>108</v>
      </c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67">
        <f t="shared" si="1"/>
        <v>0</v>
      </c>
    </row>
    <row r="110" spans="1:51" x14ac:dyDescent="0.3">
      <c r="A110" s="67">
        <v>109</v>
      </c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67">
        <f t="shared" si="1"/>
        <v>0</v>
      </c>
    </row>
    <row r="111" spans="1:51" x14ac:dyDescent="0.3">
      <c r="A111" s="67">
        <v>110</v>
      </c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67">
        <f t="shared" si="1"/>
        <v>0</v>
      </c>
    </row>
    <row r="112" spans="1:51" x14ac:dyDescent="0.3">
      <c r="A112" s="67">
        <v>111</v>
      </c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67">
        <f t="shared" si="1"/>
        <v>0</v>
      </c>
    </row>
    <row r="113" spans="1:51" x14ac:dyDescent="0.3">
      <c r="A113" s="67">
        <v>112</v>
      </c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67">
        <f t="shared" si="1"/>
        <v>0</v>
      </c>
    </row>
    <row r="114" spans="1:51" x14ac:dyDescent="0.3">
      <c r="A114" s="67">
        <v>113</v>
      </c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67">
        <f t="shared" si="1"/>
        <v>0</v>
      </c>
    </row>
    <row r="115" spans="1:51" x14ac:dyDescent="0.3">
      <c r="A115" s="67">
        <v>114</v>
      </c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67">
        <f t="shared" si="1"/>
        <v>0</v>
      </c>
    </row>
    <row r="116" spans="1:51" x14ac:dyDescent="0.3">
      <c r="A116" s="67">
        <v>115</v>
      </c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67">
        <f t="shared" si="1"/>
        <v>0</v>
      </c>
    </row>
    <row r="117" spans="1:51" x14ac:dyDescent="0.3">
      <c r="A117" s="67">
        <v>116</v>
      </c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67">
        <f t="shared" si="1"/>
        <v>0</v>
      </c>
    </row>
    <row r="118" spans="1:51" x14ac:dyDescent="0.3">
      <c r="A118" s="67">
        <v>117</v>
      </c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67">
        <f t="shared" si="1"/>
        <v>0</v>
      </c>
    </row>
    <row r="119" spans="1:51" x14ac:dyDescent="0.3">
      <c r="A119" s="67">
        <v>118</v>
      </c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67">
        <f t="shared" si="1"/>
        <v>0</v>
      </c>
    </row>
    <row r="120" spans="1:51" x14ac:dyDescent="0.3">
      <c r="A120" s="67">
        <v>119</v>
      </c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67">
        <f t="shared" si="1"/>
        <v>0</v>
      </c>
    </row>
    <row r="121" spans="1:51" x14ac:dyDescent="0.3">
      <c r="A121" s="67">
        <v>120</v>
      </c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67">
        <f t="shared" si="1"/>
        <v>0</v>
      </c>
    </row>
    <row r="122" spans="1:51" x14ac:dyDescent="0.3">
      <c r="A122" s="67">
        <v>121</v>
      </c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67">
        <f t="shared" si="1"/>
        <v>0</v>
      </c>
    </row>
    <row r="123" spans="1:51" x14ac:dyDescent="0.3">
      <c r="A123" s="67">
        <v>122</v>
      </c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67">
        <f t="shared" si="1"/>
        <v>0</v>
      </c>
    </row>
    <row r="124" spans="1:51" x14ac:dyDescent="0.3">
      <c r="A124" s="67">
        <v>123</v>
      </c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67">
        <f t="shared" si="1"/>
        <v>0</v>
      </c>
    </row>
    <row r="125" spans="1:51" x14ac:dyDescent="0.3">
      <c r="A125" s="67">
        <v>124</v>
      </c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67">
        <f t="shared" si="1"/>
        <v>0</v>
      </c>
    </row>
    <row r="126" spans="1:51" x14ac:dyDescent="0.3">
      <c r="A126" s="67">
        <v>125</v>
      </c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67">
        <f t="shared" si="1"/>
        <v>0</v>
      </c>
    </row>
    <row r="127" spans="1:51" x14ac:dyDescent="0.3">
      <c r="A127" s="67">
        <v>126</v>
      </c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67">
        <f t="shared" si="1"/>
        <v>0</v>
      </c>
    </row>
    <row r="128" spans="1:51" x14ac:dyDescent="0.3">
      <c r="A128" s="67">
        <v>127</v>
      </c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67">
        <f t="shared" si="1"/>
        <v>0</v>
      </c>
    </row>
    <row r="129" spans="1:51" x14ac:dyDescent="0.3">
      <c r="A129" s="67">
        <v>128</v>
      </c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67">
        <f t="shared" si="1"/>
        <v>0</v>
      </c>
    </row>
    <row r="130" spans="1:51" x14ac:dyDescent="0.3">
      <c r="A130" s="67">
        <v>129</v>
      </c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67">
        <f t="shared" si="1"/>
        <v>0</v>
      </c>
    </row>
    <row r="131" spans="1:51" x14ac:dyDescent="0.3">
      <c r="A131" s="67">
        <v>130</v>
      </c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67">
        <f t="shared" si="1"/>
        <v>0</v>
      </c>
    </row>
    <row r="132" spans="1:51" x14ac:dyDescent="0.3">
      <c r="A132" s="67">
        <v>131</v>
      </c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67">
        <f t="shared" si="1"/>
        <v>0</v>
      </c>
    </row>
    <row r="133" spans="1:51" x14ac:dyDescent="0.3">
      <c r="A133" s="67">
        <v>132</v>
      </c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67">
        <f t="shared" si="1"/>
        <v>0</v>
      </c>
    </row>
    <row r="134" spans="1:51" x14ac:dyDescent="0.3">
      <c r="A134" s="67">
        <v>133</v>
      </c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67">
        <f t="shared" si="1"/>
        <v>0</v>
      </c>
    </row>
    <row r="135" spans="1:51" x14ac:dyDescent="0.3">
      <c r="A135" s="67">
        <v>134</v>
      </c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67">
        <f t="shared" ref="AY135:AY198" si="2">SUM(I135:AX135)</f>
        <v>0</v>
      </c>
    </row>
    <row r="136" spans="1:51" x14ac:dyDescent="0.3">
      <c r="A136" s="67">
        <v>135</v>
      </c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67">
        <f t="shared" si="2"/>
        <v>0</v>
      </c>
    </row>
    <row r="137" spans="1:51" x14ac:dyDescent="0.3">
      <c r="A137" s="67">
        <v>136</v>
      </c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67">
        <f t="shared" si="2"/>
        <v>0</v>
      </c>
    </row>
    <row r="138" spans="1:51" x14ac:dyDescent="0.3">
      <c r="A138" s="67">
        <v>137</v>
      </c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67">
        <f t="shared" si="2"/>
        <v>0</v>
      </c>
    </row>
    <row r="139" spans="1:51" x14ac:dyDescent="0.3">
      <c r="A139" s="67">
        <v>138</v>
      </c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67">
        <f t="shared" si="2"/>
        <v>0</v>
      </c>
    </row>
    <row r="140" spans="1:51" x14ac:dyDescent="0.3">
      <c r="A140" s="67">
        <v>139</v>
      </c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67">
        <f t="shared" si="2"/>
        <v>0</v>
      </c>
    </row>
    <row r="141" spans="1:51" x14ac:dyDescent="0.3">
      <c r="A141" s="67">
        <v>140</v>
      </c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67">
        <f t="shared" si="2"/>
        <v>0</v>
      </c>
    </row>
    <row r="142" spans="1:51" x14ac:dyDescent="0.3">
      <c r="A142" s="67">
        <v>141</v>
      </c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67">
        <f t="shared" si="2"/>
        <v>0</v>
      </c>
    </row>
    <row r="143" spans="1:51" x14ac:dyDescent="0.3">
      <c r="A143" s="67">
        <v>142</v>
      </c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67">
        <f t="shared" si="2"/>
        <v>0</v>
      </c>
    </row>
    <row r="144" spans="1:51" x14ac:dyDescent="0.3">
      <c r="A144" s="67">
        <v>143</v>
      </c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67">
        <f t="shared" si="2"/>
        <v>0</v>
      </c>
    </row>
    <row r="145" spans="1:51" x14ac:dyDescent="0.3">
      <c r="A145" s="67">
        <v>144</v>
      </c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67">
        <f t="shared" si="2"/>
        <v>0</v>
      </c>
    </row>
    <row r="146" spans="1:51" x14ac:dyDescent="0.3">
      <c r="A146" s="67">
        <v>145</v>
      </c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67">
        <f t="shared" si="2"/>
        <v>0</v>
      </c>
    </row>
    <row r="147" spans="1:51" x14ac:dyDescent="0.3">
      <c r="A147" s="67">
        <v>146</v>
      </c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67">
        <f t="shared" si="2"/>
        <v>0</v>
      </c>
    </row>
    <row r="148" spans="1:51" x14ac:dyDescent="0.3">
      <c r="A148" s="67">
        <v>147</v>
      </c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67">
        <f t="shared" si="2"/>
        <v>0</v>
      </c>
    </row>
    <row r="149" spans="1:51" x14ac:dyDescent="0.3">
      <c r="A149" s="67">
        <v>148</v>
      </c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67">
        <f t="shared" si="2"/>
        <v>0</v>
      </c>
    </row>
    <row r="150" spans="1:51" x14ac:dyDescent="0.3">
      <c r="A150" s="67">
        <v>149</v>
      </c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67">
        <f t="shared" si="2"/>
        <v>0</v>
      </c>
    </row>
    <row r="151" spans="1:51" x14ac:dyDescent="0.3">
      <c r="A151" s="67">
        <v>150</v>
      </c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67">
        <f t="shared" si="2"/>
        <v>0</v>
      </c>
    </row>
    <row r="152" spans="1:51" x14ac:dyDescent="0.3">
      <c r="A152" s="67">
        <v>151</v>
      </c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67">
        <f t="shared" si="2"/>
        <v>0</v>
      </c>
    </row>
    <row r="153" spans="1:51" x14ac:dyDescent="0.3">
      <c r="A153" s="67">
        <v>152</v>
      </c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67">
        <f t="shared" si="2"/>
        <v>0</v>
      </c>
    </row>
    <row r="154" spans="1:51" x14ac:dyDescent="0.3">
      <c r="A154" s="67">
        <v>153</v>
      </c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67">
        <f t="shared" si="2"/>
        <v>0</v>
      </c>
    </row>
    <row r="155" spans="1:51" x14ac:dyDescent="0.3">
      <c r="A155" s="67">
        <v>154</v>
      </c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67">
        <f t="shared" si="2"/>
        <v>0</v>
      </c>
    </row>
    <row r="156" spans="1:51" x14ac:dyDescent="0.3">
      <c r="A156" s="67">
        <v>155</v>
      </c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67">
        <f t="shared" si="2"/>
        <v>0</v>
      </c>
    </row>
    <row r="157" spans="1:51" x14ac:dyDescent="0.3">
      <c r="A157" s="67">
        <v>156</v>
      </c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67">
        <f t="shared" si="2"/>
        <v>0</v>
      </c>
    </row>
    <row r="158" spans="1:51" x14ac:dyDescent="0.3">
      <c r="A158" s="67">
        <v>157</v>
      </c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67">
        <f t="shared" si="2"/>
        <v>0</v>
      </c>
    </row>
    <row r="159" spans="1:51" x14ac:dyDescent="0.3">
      <c r="A159" s="67">
        <v>158</v>
      </c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67">
        <f t="shared" si="2"/>
        <v>0</v>
      </c>
    </row>
    <row r="160" spans="1:51" x14ac:dyDescent="0.3">
      <c r="A160" s="67">
        <v>159</v>
      </c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67">
        <f t="shared" si="2"/>
        <v>0</v>
      </c>
    </row>
    <row r="161" spans="1:51" x14ac:dyDescent="0.3">
      <c r="A161" s="67">
        <v>160</v>
      </c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67">
        <f t="shared" si="2"/>
        <v>0</v>
      </c>
    </row>
    <row r="162" spans="1:51" x14ac:dyDescent="0.3">
      <c r="A162" s="67">
        <v>161</v>
      </c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67">
        <f t="shared" si="2"/>
        <v>0</v>
      </c>
    </row>
    <row r="163" spans="1:51" x14ac:dyDescent="0.3">
      <c r="A163" s="67">
        <v>162</v>
      </c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67">
        <f t="shared" si="2"/>
        <v>0</v>
      </c>
    </row>
    <row r="164" spans="1:51" x14ac:dyDescent="0.3">
      <c r="A164" s="67">
        <v>163</v>
      </c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67">
        <f t="shared" si="2"/>
        <v>0</v>
      </c>
    </row>
    <row r="165" spans="1:51" x14ac:dyDescent="0.3">
      <c r="A165" s="67">
        <v>164</v>
      </c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67">
        <f t="shared" si="2"/>
        <v>0</v>
      </c>
    </row>
    <row r="166" spans="1:51" x14ac:dyDescent="0.3">
      <c r="A166" s="67">
        <v>165</v>
      </c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67">
        <f t="shared" si="2"/>
        <v>0</v>
      </c>
    </row>
    <row r="167" spans="1:51" x14ac:dyDescent="0.3">
      <c r="A167" s="67">
        <v>166</v>
      </c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67">
        <f t="shared" si="2"/>
        <v>0</v>
      </c>
    </row>
    <row r="168" spans="1:51" x14ac:dyDescent="0.3">
      <c r="A168" s="67">
        <v>167</v>
      </c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67">
        <f t="shared" si="2"/>
        <v>0</v>
      </c>
    </row>
    <row r="169" spans="1:51" x14ac:dyDescent="0.3">
      <c r="A169" s="67">
        <v>168</v>
      </c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67">
        <f t="shared" si="2"/>
        <v>0</v>
      </c>
    </row>
    <row r="170" spans="1:51" x14ac:dyDescent="0.3">
      <c r="A170" s="67">
        <v>169</v>
      </c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67">
        <f t="shared" si="2"/>
        <v>0</v>
      </c>
    </row>
    <row r="171" spans="1:51" x14ac:dyDescent="0.3">
      <c r="A171" s="67">
        <v>170</v>
      </c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67">
        <f t="shared" si="2"/>
        <v>0</v>
      </c>
    </row>
    <row r="172" spans="1:51" x14ac:dyDescent="0.3">
      <c r="A172" s="67">
        <v>171</v>
      </c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67">
        <f t="shared" si="2"/>
        <v>0</v>
      </c>
    </row>
    <row r="173" spans="1:51" x14ac:dyDescent="0.3">
      <c r="A173" s="67">
        <v>172</v>
      </c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67">
        <f t="shared" si="2"/>
        <v>0</v>
      </c>
    </row>
    <row r="174" spans="1:51" x14ac:dyDescent="0.3">
      <c r="A174" s="67">
        <v>173</v>
      </c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67">
        <f t="shared" si="2"/>
        <v>0</v>
      </c>
    </row>
    <row r="175" spans="1:51" x14ac:dyDescent="0.3">
      <c r="A175" s="67">
        <v>174</v>
      </c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67">
        <f t="shared" si="2"/>
        <v>0</v>
      </c>
    </row>
    <row r="176" spans="1:51" x14ac:dyDescent="0.3">
      <c r="A176" s="67">
        <v>175</v>
      </c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67">
        <f t="shared" si="2"/>
        <v>0</v>
      </c>
    </row>
    <row r="177" spans="1:51" x14ac:dyDescent="0.3">
      <c r="A177" s="67">
        <v>176</v>
      </c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67">
        <f t="shared" si="2"/>
        <v>0</v>
      </c>
    </row>
    <row r="178" spans="1:51" x14ac:dyDescent="0.3">
      <c r="A178" s="67">
        <v>177</v>
      </c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67">
        <f t="shared" si="2"/>
        <v>0</v>
      </c>
    </row>
    <row r="179" spans="1:51" x14ac:dyDescent="0.3">
      <c r="A179" s="67">
        <v>178</v>
      </c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67">
        <f t="shared" si="2"/>
        <v>0</v>
      </c>
    </row>
    <row r="180" spans="1:51" x14ac:dyDescent="0.3">
      <c r="A180" s="67">
        <v>179</v>
      </c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67">
        <f t="shared" si="2"/>
        <v>0</v>
      </c>
    </row>
    <row r="181" spans="1:51" x14ac:dyDescent="0.3">
      <c r="A181" s="67">
        <v>180</v>
      </c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67">
        <f t="shared" si="2"/>
        <v>0</v>
      </c>
    </row>
    <row r="182" spans="1:51" x14ac:dyDescent="0.3">
      <c r="A182" s="67">
        <v>181</v>
      </c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67">
        <f t="shared" si="2"/>
        <v>0</v>
      </c>
    </row>
    <row r="183" spans="1:51" x14ac:dyDescent="0.3">
      <c r="A183" s="67">
        <v>182</v>
      </c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67">
        <f t="shared" si="2"/>
        <v>0</v>
      </c>
    </row>
    <row r="184" spans="1:51" x14ac:dyDescent="0.3">
      <c r="A184" s="67">
        <v>183</v>
      </c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67">
        <f t="shared" si="2"/>
        <v>0</v>
      </c>
    </row>
    <row r="185" spans="1:51" x14ac:dyDescent="0.3">
      <c r="A185" s="67">
        <v>184</v>
      </c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67">
        <f t="shared" si="2"/>
        <v>0</v>
      </c>
    </row>
    <row r="186" spans="1:51" x14ac:dyDescent="0.3">
      <c r="A186" s="67">
        <v>185</v>
      </c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67">
        <f t="shared" si="2"/>
        <v>0</v>
      </c>
    </row>
    <row r="187" spans="1:51" x14ac:dyDescent="0.3">
      <c r="A187" s="67">
        <v>186</v>
      </c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67">
        <f t="shared" si="2"/>
        <v>0</v>
      </c>
    </row>
    <row r="188" spans="1:51" x14ac:dyDescent="0.3">
      <c r="A188" s="67">
        <v>187</v>
      </c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67">
        <f t="shared" si="2"/>
        <v>0</v>
      </c>
    </row>
    <row r="189" spans="1:51" x14ac:dyDescent="0.3">
      <c r="A189" s="67">
        <v>188</v>
      </c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67">
        <f t="shared" si="2"/>
        <v>0</v>
      </c>
    </row>
    <row r="190" spans="1:51" x14ac:dyDescent="0.3">
      <c r="A190" s="67">
        <v>189</v>
      </c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67">
        <f t="shared" si="2"/>
        <v>0</v>
      </c>
    </row>
    <row r="191" spans="1:51" x14ac:dyDescent="0.3">
      <c r="A191" s="67">
        <v>190</v>
      </c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67">
        <f t="shared" si="2"/>
        <v>0</v>
      </c>
    </row>
    <row r="192" spans="1:51" x14ac:dyDescent="0.3">
      <c r="A192" s="67">
        <v>191</v>
      </c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67">
        <f t="shared" si="2"/>
        <v>0</v>
      </c>
    </row>
    <row r="193" spans="1:51" x14ac:dyDescent="0.3">
      <c r="A193" s="67">
        <v>192</v>
      </c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67">
        <f t="shared" si="2"/>
        <v>0</v>
      </c>
    </row>
    <row r="194" spans="1:51" x14ac:dyDescent="0.3">
      <c r="A194" s="67">
        <v>193</v>
      </c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67">
        <f t="shared" si="2"/>
        <v>0</v>
      </c>
    </row>
    <row r="195" spans="1:51" x14ac:dyDescent="0.3">
      <c r="A195" s="67">
        <v>194</v>
      </c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67">
        <f t="shared" si="2"/>
        <v>0</v>
      </c>
    </row>
    <row r="196" spans="1:51" x14ac:dyDescent="0.3">
      <c r="A196" s="67">
        <v>195</v>
      </c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67">
        <f t="shared" si="2"/>
        <v>0</v>
      </c>
    </row>
    <row r="197" spans="1:51" x14ac:dyDescent="0.3">
      <c r="A197" s="67">
        <v>196</v>
      </c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67">
        <f t="shared" si="2"/>
        <v>0</v>
      </c>
    </row>
    <row r="198" spans="1:51" x14ac:dyDescent="0.3">
      <c r="A198" s="67">
        <v>197</v>
      </c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67">
        <f t="shared" si="2"/>
        <v>0</v>
      </c>
    </row>
    <row r="199" spans="1:51" x14ac:dyDescent="0.3">
      <c r="A199" s="67">
        <v>198</v>
      </c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67">
        <f t="shared" ref="AY199:AY262" si="3">SUM(I199:AX199)</f>
        <v>0</v>
      </c>
    </row>
    <row r="200" spans="1:51" x14ac:dyDescent="0.3">
      <c r="A200" s="67">
        <v>199</v>
      </c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67">
        <f t="shared" si="3"/>
        <v>0</v>
      </c>
    </row>
    <row r="201" spans="1:51" x14ac:dyDescent="0.3">
      <c r="A201" s="67">
        <v>200</v>
      </c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67">
        <f t="shared" si="3"/>
        <v>0</v>
      </c>
    </row>
    <row r="202" spans="1:51" x14ac:dyDescent="0.3">
      <c r="A202" s="67">
        <v>201</v>
      </c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67">
        <f t="shared" si="3"/>
        <v>0</v>
      </c>
    </row>
    <row r="203" spans="1:51" x14ac:dyDescent="0.3">
      <c r="A203" s="67">
        <v>202</v>
      </c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67">
        <f t="shared" si="3"/>
        <v>0</v>
      </c>
    </row>
    <row r="204" spans="1:51" x14ac:dyDescent="0.3">
      <c r="A204" s="67">
        <v>203</v>
      </c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67">
        <f t="shared" si="3"/>
        <v>0</v>
      </c>
    </row>
    <row r="205" spans="1:51" x14ac:dyDescent="0.3">
      <c r="A205" s="67">
        <v>204</v>
      </c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67">
        <f t="shared" si="3"/>
        <v>0</v>
      </c>
    </row>
    <row r="206" spans="1:51" x14ac:dyDescent="0.3">
      <c r="A206" s="67">
        <v>205</v>
      </c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67">
        <f t="shared" si="3"/>
        <v>0</v>
      </c>
    </row>
    <row r="207" spans="1:51" x14ac:dyDescent="0.3">
      <c r="A207" s="67">
        <v>206</v>
      </c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67">
        <f t="shared" si="3"/>
        <v>0</v>
      </c>
    </row>
    <row r="208" spans="1:51" x14ac:dyDescent="0.3">
      <c r="A208" s="67">
        <v>207</v>
      </c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67">
        <f t="shared" si="3"/>
        <v>0</v>
      </c>
    </row>
    <row r="209" spans="1:51" x14ac:dyDescent="0.3">
      <c r="A209" s="67">
        <v>208</v>
      </c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67">
        <f t="shared" si="3"/>
        <v>0</v>
      </c>
    </row>
    <row r="210" spans="1:51" x14ac:dyDescent="0.3">
      <c r="A210" s="67">
        <v>209</v>
      </c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67">
        <f t="shared" si="3"/>
        <v>0</v>
      </c>
    </row>
    <row r="211" spans="1:51" x14ac:dyDescent="0.3">
      <c r="A211" s="67">
        <v>210</v>
      </c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67">
        <f t="shared" si="3"/>
        <v>0</v>
      </c>
    </row>
    <row r="212" spans="1:51" x14ac:dyDescent="0.3">
      <c r="A212" s="67">
        <v>211</v>
      </c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67">
        <f t="shared" si="3"/>
        <v>0</v>
      </c>
    </row>
    <row r="213" spans="1:51" x14ac:dyDescent="0.3">
      <c r="A213" s="67">
        <v>212</v>
      </c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67">
        <f t="shared" si="3"/>
        <v>0</v>
      </c>
    </row>
    <row r="214" spans="1:51" x14ac:dyDescent="0.3">
      <c r="A214" s="67">
        <v>213</v>
      </c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67">
        <f t="shared" si="3"/>
        <v>0</v>
      </c>
    </row>
    <row r="215" spans="1:51" x14ac:dyDescent="0.3">
      <c r="A215" s="67">
        <v>214</v>
      </c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67">
        <f t="shared" si="3"/>
        <v>0</v>
      </c>
    </row>
    <row r="216" spans="1:51" x14ac:dyDescent="0.3">
      <c r="A216" s="67">
        <v>215</v>
      </c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67">
        <f t="shared" si="3"/>
        <v>0</v>
      </c>
    </row>
    <row r="217" spans="1:51" x14ac:dyDescent="0.3">
      <c r="A217" s="67">
        <v>216</v>
      </c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67">
        <f t="shared" si="3"/>
        <v>0</v>
      </c>
    </row>
    <row r="218" spans="1:51" x14ac:dyDescent="0.3">
      <c r="A218" s="67">
        <v>217</v>
      </c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67">
        <f t="shared" si="3"/>
        <v>0</v>
      </c>
    </row>
    <row r="219" spans="1:51" x14ac:dyDescent="0.3">
      <c r="A219" s="67">
        <v>218</v>
      </c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67">
        <f t="shared" si="3"/>
        <v>0</v>
      </c>
    </row>
    <row r="220" spans="1:51" x14ac:dyDescent="0.3">
      <c r="A220" s="67">
        <v>219</v>
      </c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67">
        <f t="shared" si="3"/>
        <v>0</v>
      </c>
    </row>
    <row r="221" spans="1:51" x14ac:dyDescent="0.3">
      <c r="A221" s="67">
        <v>220</v>
      </c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67">
        <f t="shared" si="3"/>
        <v>0</v>
      </c>
    </row>
    <row r="222" spans="1:51" x14ac:dyDescent="0.3">
      <c r="A222" s="67">
        <v>221</v>
      </c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67">
        <f t="shared" si="3"/>
        <v>0</v>
      </c>
    </row>
    <row r="223" spans="1:51" x14ac:dyDescent="0.3">
      <c r="A223" s="67">
        <v>222</v>
      </c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67">
        <f t="shared" si="3"/>
        <v>0</v>
      </c>
    </row>
    <row r="224" spans="1:51" x14ac:dyDescent="0.3">
      <c r="A224" s="67">
        <v>223</v>
      </c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67">
        <f t="shared" si="3"/>
        <v>0</v>
      </c>
    </row>
    <row r="225" spans="1:51" x14ac:dyDescent="0.3">
      <c r="A225" s="67">
        <v>224</v>
      </c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67">
        <f t="shared" si="3"/>
        <v>0</v>
      </c>
    </row>
    <row r="226" spans="1:51" x14ac:dyDescent="0.3">
      <c r="A226" s="67">
        <v>225</v>
      </c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67">
        <f t="shared" si="3"/>
        <v>0</v>
      </c>
    </row>
    <row r="227" spans="1:51" x14ac:dyDescent="0.3">
      <c r="A227" s="67">
        <v>226</v>
      </c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67">
        <f t="shared" si="3"/>
        <v>0</v>
      </c>
    </row>
    <row r="228" spans="1:51" x14ac:dyDescent="0.3">
      <c r="A228" s="67">
        <v>227</v>
      </c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67">
        <f t="shared" si="3"/>
        <v>0</v>
      </c>
    </row>
    <row r="229" spans="1:51" x14ac:dyDescent="0.3">
      <c r="A229" s="67">
        <v>228</v>
      </c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67">
        <f t="shared" si="3"/>
        <v>0</v>
      </c>
    </row>
    <row r="230" spans="1:51" x14ac:dyDescent="0.3">
      <c r="A230" s="67">
        <v>229</v>
      </c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67">
        <f t="shared" si="3"/>
        <v>0</v>
      </c>
    </row>
    <row r="231" spans="1:51" x14ac:dyDescent="0.3">
      <c r="A231" s="67">
        <v>230</v>
      </c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67">
        <f t="shared" si="3"/>
        <v>0</v>
      </c>
    </row>
    <row r="232" spans="1:51" x14ac:dyDescent="0.3">
      <c r="A232" s="67">
        <v>231</v>
      </c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67">
        <f t="shared" si="3"/>
        <v>0</v>
      </c>
    </row>
    <row r="233" spans="1:51" x14ac:dyDescent="0.3">
      <c r="A233" s="67">
        <v>232</v>
      </c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67">
        <f t="shared" si="3"/>
        <v>0</v>
      </c>
    </row>
    <row r="234" spans="1:51" x14ac:dyDescent="0.3">
      <c r="A234" s="67">
        <v>233</v>
      </c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67">
        <f t="shared" si="3"/>
        <v>0</v>
      </c>
    </row>
    <row r="235" spans="1:51" x14ac:dyDescent="0.3">
      <c r="A235" s="67">
        <v>234</v>
      </c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67">
        <f t="shared" si="3"/>
        <v>0</v>
      </c>
    </row>
    <row r="236" spans="1:51" x14ac:dyDescent="0.3">
      <c r="A236" s="67">
        <v>235</v>
      </c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67">
        <f t="shared" si="3"/>
        <v>0</v>
      </c>
    </row>
    <row r="237" spans="1:51" x14ac:dyDescent="0.3">
      <c r="A237" s="67">
        <v>236</v>
      </c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67">
        <f t="shared" si="3"/>
        <v>0</v>
      </c>
    </row>
    <row r="238" spans="1:51" x14ac:dyDescent="0.3">
      <c r="A238" s="67">
        <v>237</v>
      </c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67">
        <f t="shared" si="3"/>
        <v>0</v>
      </c>
    </row>
    <row r="239" spans="1:51" x14ac:dyDescent="0.3">
      <c r="A239" s="67">
        <v>238</v>
      </c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67">
        <f t="shared" si="3"/>
        <v>0</v>
      </c>
    </row>
    <row r="240" spans="1:51" x14ac:dyDescent="0.3">
      <c r="A240" s="67">
        <v>239</v>
      </c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67">
        <f t="shared" si="3"/>
        <v>0</v>
      </c>
    </row>
    <row r="241" spans="1:51" x14ac:dyDescent="0.3">
      <c r="A241" s="67">
        <v>240</v>
      </c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67">
        <f t="shared" si="3"/>
        <v>0</v>
      </c>
    </row>
    <row r="242" spans="1:51" x14ac:dyDescent="0.3">
      <c r="A242" s="67">
        <v>241</v>
      </c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67">
        <f t="shared" si="3"/>
        <v>0</v>
      </c>
    </row>
    <row r="243" spans="1:51" x14ac:dyDescent="0.3">
      <c r="A243" s="67">
        <v>242</v>
      </c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67">
        <f t="shared" si="3"/>
        <v>0</v>
      </c>
    </row>
    <row r="244" spans="1:51" x14ac:dyDescent="0.3">
      <c r="A244" s="67">
        <v>243</v>
      </c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67">
        <f t="shared" si="3"/>
        <v>0</v>
      </c>
    </row>
    <row r="245" spans="1:51" x14ac:dyDescent="0.3">
      <c r="A245" s="67">
        <v>244</v>
      </c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67">
        <f t="shared" si="3"/>
        <v>0</v>
      </c>
    </row>
    <row r="246" spans="1:51" x14ac:dyDescent="0.3">
      <c r="A246" s="67">
        <v>245</v>
      </c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67">
        <f t="shared" si="3"/>
        <v>0</v>
      </c>
    </row>
    <row r="247" spans="1:51" x14ac:dyDescent="0.3">
      <c r="A247" s="67">
        <v>246</v>
      </c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67">
        <f t="shared" si="3"/>
        <v>0</v>
      </c>
    </row>
    <row r="248" spans="1:51" x14ac:dyDescent="0.3">
      <c r="A248" s="67">
        <v>247</v>
      </c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67">
        <f t="shared" si="3"/>
        <v>0</v>
      </c>
    </row>
    <row r="249" spans="1:51" x14ac:dyDescent="0.3">
      <c r="A249" s="67">
        <v>248</v>
      </c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67">
        <f t="shared" si="3"/>
        <v>0</v>
      </c>
    </row>
    <row r="250" spans="1:51" x14ac:dyDescent="0.3">
      <c r="A250" s="67">
        <v>249</v>
      </c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67">
        <f t="shared" si="3"/>
        <v>0</v>
      </c>
    </row>
    <row r="251" spans="1:51" x14ac:dyDescent="0.3">
      <c r="A251" s="67">
        <v>250</v>
      </c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67">
        <f t="shared" si="3"/>
        <v>0</v>
      </c>
    </row>
    <row r="252" spans="1:51" x14ac:dyDescent="0.3">
      <c r="A252" s="67">
        <v>251</v>
      </c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67">
        <f t="shared" si="3"/>
        <v>0</v>
      </c>
    </row>
    <row r="253" spans="1:51" x14ac:dyDescent="0.3">
      <c r="A253" s="67">
        <v>252</v>
      </c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67">
        <f t="shared" si="3"/>
        <v>0</v>
      </c>
    </row>
    <row r="254" spans="1:51" x14ac:dyDescent="0.3">
      <c r="A254" s="67">
        <v>253</v>
      </c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67">
        <f t="shared" si="3"/>
        <v>0</v>
      </c>
    </row>
    <row r="255" spans="1:51" x14ac:dyDescent="0.3">
      <c r="A255" s="67">
        <v>254</v>
      </c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67">
        <f t="shared" si="3"/>
        <v>0</v>
      </c>
    </row>
    <row r="256" spans="1:51" x14ac:dyDescent="0.3">
      <c r="A256" s="67">
        <v>255</v>
      </c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67">
        <f t="shared" si="3"/>
        <v>0</v>
      </c>
    </row>
    <row r="257" spans="1:51" x14ac:dyDescent="0.3">
      <c r="A257" s="67">
        <v>256</v>
      </c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67">
        <f t="shared" si="3"/>
        <v>0</v>
      </c>
    </row>
    <row r="258" spans="1:51" x14ac:dyDescent="0.3">
      <c r="A258" s="67">
        <v>257</v>
      </c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67">
        <f t="shared" si="3"/>
        <v>0</v>
      </c>
    </row>
    <row r="259" spans="1:51" x14ac:dyDescent="0.3">
      <c r="A259" s="67">
        <v>258</v>
      </c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67">
        <f t="shared" si="3"/>
        <v>0</v>
      </c>
    </row>
    <row r="260" spans="1:51" x14ac:dyDescent="0.3">
      <c r="A260" s="67">
        <v>259</v>
      </c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67">
        <f t="shared" si="3"/>
        <v>0</v>
      </c>
    </row>
    <row r="261" spans="1:51" x14ac:dyDescent="0.3">
      <c r="A261" s="67">
        <v>260</v>
      </c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67">
        <f t="shared" si="3"/>
        <v>0</v>
      </c>
    </row>
    <row r="262" spans="1:51" x14ac:dyDescent="0.3">
      <c r="A262" s="67">
        <v>261</v>
      </c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67">
        <f t="shared" si="3"/>
        <v>0</v>
      </c>
    </row>
    <row r="263" spans="1:51" x14ac:dyDescent="0.3">
      <c r="A263" s="67">
        <v>262</v>
      </c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67">
        <f t="shared" ref="AY263:AY326" si="4">SUM(I263:AX263)</f>
        <v>0</v>
      </c>
    </row>
    <row r="264" spans="1:51" x14ac:dyDescent="0.3">
      <c r="A264" s="67">
        <v>263</v>
      </c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67">
        <f t="shared" si="4"/>
        <v>0</v>
      </c>
    </row>
    <row r="265" spans="1:51" x14ac:dyDescent="0.3">
      <c r="A265" s="67">
        <v>264</v>
      </c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67">
        <f t="shared" si="4"/>
        <v>0</v>
      </c>
    </row>
    <row r="266" spans="1:51" x14ac:dyDescent="0.3">
      <c r="A266" s="67">
        <v>265</v>
      </c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67">
        <f t="shared" si="4"/>
        <v>0</v>
      </c>
    </row>
    <row r="267" spans="1:51" x14ac:dyDescent="0.3">
      <c r="A267" s="67">
        <v>266</v>
      </c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67">
        <f t="shared" si="4"/>
        <v>0</v>
      </c>
    </row>
    <row r="268" spans="1:51" x14ac:dyDescent="0.3">
      <c r="A268" s="67">
        <v>267</v>
      </c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67">
        <f t="shared" si="4"/>
        <v>0</v>
      </c>
    </row>
    <row r="269" spans="1:51" x14ac:dyDescent="0.3">
      <c r="A269" s="67">
        <v>268</v>
      </c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67">
        <f t="shared" si="4"/>
        <v>0</v>
      </c>
    </row>
    <row r="270" spans="1:51" x14ac:dyDescent="0.3">
      <c r="A270" s="67">
        <v>269</v>
      </c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67">
        <f t="shared" si="4"/>
        <v>0</v>
      </c>
    </row>
    <row r="271" spans="1:51" x14ac:dyDescent="0.3">
      <c r="A271" s="67">
        <v>270</v>
      </c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67">
        <f t="shared" si="4"/>
        <v>0</v>
      </c>
    </row>
    <row r="272" spans="1:51" x14ac:dyDescent="0.3">
      <c r="A272" s="67">
        <v>271</v>
      </c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67">
        <f t="shared" si="4"/>
        <v>0</v>
      </c>
    </row>
    <row r="273" spans="1:51" x14ac:dyDescent="0.3">
      <c r="A273" s="67">
        <v>272</v>
      </c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67">
        <f t="shared" si="4"/>
        <v>0</v>
      </c>
    </row>
    <row r="274" spans="1:51" x14ac:dyDescent="0.3">
      <c r="A274" s="67">
        <v>273</v>
      </c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67">
        <f t="shared" si="4"/>
        <v>0</v>
      </c>
    </row>
    <row r="275" spans="1:51" x14ac:dyDescent="0.3">
      <c r="A275" s="67">
        <v>274</v>
      </c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67">
        <f t="shared" si="4"/>
        <v>0</v>
      </c>
    </row>
    <row r="276" spans="1:51" x14ac:dyDescent="0.3">
      <c r="A276" s="67">
        <v>275</v>
      </c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67">
        <f t="shared" si="4"/>
        <v>0</v>
      </c>
    </row>
    <row r="277" spans="1:51" x14ac:dyDescent="0.3">
      <c r="A277" s="67">
        <v>276</v>
      </c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67">
        <f t="shared" si="4"/>
        <v>0</v>
      </c>
    </row>
    <row r="278" spans="1:51" x14ac:dyDescent="0.3">
      <c r="A278" s="67">
        <v>277</v>
      </c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67">
        <f t="shared" si="4"/>
        <v>0</v>
      </c>
    </row>
    <row r="279" spans="1:51" x14ac:dyDescent="0.3">
      <c r="A279" s="67">
        <v>278</v>
      </c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67">
        <f t="shared" si="4"/>
        <v>0</v>
      </c>
    </row>
    <row r="280" spans="1:51" x14ac:dyDescent="0.3">
      <c r="A280" s="67">
        <v>279</v>
      </c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67">
        <f t="shared" si="4"/>
        <v>0</v>
      </c>
    </row>
    <row r="281" spans="1:51" x14ac:dyDescent="0.3">
      <c r="A281" s="67">
        <v>280</v>
      </c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67">
        <f t="shared" si="4"/>
        <v>0</v>
      </c>
    </row>
    <row r="282" spans="1:51" x14ac:dyDescent="0.3">
      <c r="A282" s="67">
        <v>281</v>
      </c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67">
        <f t="shared" si="4"/>
        <v>0</v>
      </c>
    </row>
    <row r="283" spans="1:51" x14ac:dyDescent="0.3">
      <c r="A283" s="67">
        <v>282</v>
      </c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67">
        <f t="shared" si="4"/>
        <v>0</v>
      </c>
    </row>
    <row r="284" spans="1:51" x14ac:dyDescent="0.3">
      <c r="A284" s="67">
        <v>283</v>
      </c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67">
        <f t="shared" si="4"/>
        <v>0</v>
      </c>
    </row>
    <row r="285" spans="1:51" x14ac:dyDescent="0.3">
      <c r="A285" s="67">
        <v>284</v>
      </c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67">
        <f t="shared" si="4"/>
        <v>0</v>
      </c>
    </row>
    <row r="286" spans="1:51" x14ac:dyDescent="0.3">
      <c r="A286" s="67">
        <v>285</v>
      </c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67">
        <f t="shared" si="4"/>
        <v>0</v>
      </c>
    </row>
    <row r="287" spans="1:51" x14ac:dyDescent="0.3">
      <c r="A287" s="67">
        <v>286</v>
      </c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67">
        <f t="shared" si="4"/>
        <v>0</v>
      </c>
    </row>
    <row r="288" spans="1:51" x14ac:dyDescent="0.3">
      <c r="A288" s="67">
        <v>287</v>
      </c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67">
        <f t="shared" si="4"/>
        <v>0</v>
      </c>
    </row>
    <row r="289" spans="1:51" x14ac:dyDescent="0.3">
      <c r="A289" s="67">
        <v>288</v>
      </c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67">
        <f t="shared" si="4"/>
        <v>0</v>
      </c>
    </row>
    <row r="290" spans="1:51" x14ac:dyDescent="0.3">
      <c r="A290" s="67">
        <v>289</v>
      </c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67">
        <f t="shared" si="4"/>
        <v>0</v>
      </c>
    </row>
    <row r="291" spans="1:51" x14ac:dyDescent="0.3">
      <c r="A291" s="67">
        <v>290</v>
      </c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67">
        <f t="shared" si="4"/>
        <v>0</v>
      </c>
    </row>
    <row r="292" spans="1:51" x14ac:dyDescent="0.3">
      <c r="A292" s="67">
        <v>291</v>
      </c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67">
        <f t="shared" si="4"/>
        <v>0</v>
      </c>
    </row>
    <row r="293" spans="1:51" x14ac:dyDescent="0.3">
      <c r="A293" s="67">
        <v>292</v>
      </c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67">
        <f t="shared" si="4"/>
        <v>0</v>
      </c>
    </row>
    <row r="294" spans="1:51" x14ac:dyDescent="0.3">
      <c r="A294" s="67">
        <v>293</v>
      </c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67">
        <f t="shared" si="4"/>
        <v>0</v>
      </c>
    </row>
    <row r="295" spans="1:51" x14ac:dyDescent="0.3">
      <c r="A295" s="67">
        <v>294</v>
      </c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67">
        <f t="shared" si="4"/>
        <v>0</v>
      </c>
    </row>
    <row r="296" spans="1:51" x14ac:dyDescent="0.3">
      <c r="A296" s="67">
        <v>295</v>
      </c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67">
        <f t="shared" si="4"/>
        <v>0</v>
      </c>
    </row>
    <row r="297" spans="1:51" x14ac:dyDescent="0.3">
      <c r="A297" s="67">
        <v>296</v>
      </c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67">
        <f t="shared" si="4"/>
        <v>0</v>
      </c>
    </row>
    <row r="298" spans="1:51" x14ac:dyDescent="0.3">
      <c r="A298" s="67">
        <v>297</v>
      </c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67">
        <f t="shared" si="4"/>
        <v>0</v>
      </c>
    </row>
    <row r="299" spans="1:51" x14ac:dyDescent="0.3">
      <c r="A299" s="67">
        <v>298</v>
      </c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67">
        <f t="shared" si="4"/>
        <v>0</v>
      </c>
    </row>
    <row r="300" spans="1:51" x14ac:dyDescent="0.3">
      <c r="A300" s="67">
        <v>299</v>
      </c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67">
        <f t="shared" si="4"/>
        <v>0</v>
      </c>
    </row>
    <row r="301" spans="1:51" x14ac:dyDescent="0.3">
      <c r="A301" s="67">
        <v>300</v>
      </c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67">
        <f t="shared" si="4"/>
        <v>0</v>
      </c>
    </row>
    <row r="302" spans="1:51" x14ac:dyDescent="0.3">
      <c r="A302" s="67">
        <v>301</v>
      </c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67">
        <f t="shared" si="4"/>
        <v>0</v>
      </c>
    </row>
    <row r="303" spans="1:51" x14ac:dyDescent="0.3">
      <c r="A303" s="67">
        <v>302</v>
      </c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67">
        <f t="shared" si="4"/>
        <v>0</v>
      </c>
    </row>
    <row r="304" spans="1:51" x14ac:dyDescent="0.3">
      <c r="A304" s="67">
        <v>303</v>
      </c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67">
        <f t="shared" si="4"/>
        <v>0</v>
      </c>
    </row>
    <row r="305" spans="1:51" x14ac:dyDescent="0.3">
      <c r="A305" s="67">
        <v>304</v>
      </c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67">
        <f t="shared" si="4"/>
        <v>0</v>
      </c>
    </row>
    <row r="306" spans="1:51" x14ac:dyDescent="0.3">
      <c r="A306" s="67">
        <v>305</v>
      </c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67">
        <f t="shared" si="4"/>
        <v>0</v>
      </c>
    </row>
    <row r="307" spans="1:51" x14ac:dyDescent="0.3">
      <c r="A307" s="67">
        <v>306</v>
      </c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67">
        <f t="shared" si="4"/>
        <v>0</v>
      </c>
    </row>
    <row r="308" spans="1:51" x14ac:dyDescent="0.3">
      <c r="A308" s="67">
        <v>307</v>
      </c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67">
        <f t="shared" si="4"/>
        <v>0</v>
      </c>
    </row>
    <row r="309" spans="1:51" x14ac:dyDescent="0.3">
      <c r="A309" s="67">
        <v>308</v>
      </c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100"/>
      <c r="AY309" s="67">
        <f t="shared" si="4"/>
        <v>0</v>
      </c>
    </row>
    <row r="310" spans="1:51" x14ac:dyDescent="0.3">
      <c r="A310" s="67">
        <v>309</v>
      </c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67">
        <f t="shared" si="4"/>
        <v>0</v>
      </c>
    </row>
    <row r="311" spans="1:51" x14ac:dyDescent="0.3">
      <c r="A311" s="67">
        <v>310</v>
      </c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67">
        <f t="shared" si="4"/>
        <v>0</v>
      </c>
    </row>
    <row r="312" spans="1:51" x14ac:dyDescent="0.3">
      <c r="A312" s="67">
        <v>311</v>
      </c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100"/>
      <c r="AY312" s="67">
        <f t="shared" si="4"/>
        <v>0</v>
      </c>
    </row>
    <row r="313" spans="1:51" x14ac:dyDescent="0.3">
      <c r="A313" s="67">
        <v>312</v>
      </c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67">
        <f t="shared" si="4"/>
        <v>0</v>
      </c>
    </row>
    <row r="314" spans="1:51" x14ac:dyDescent="0.3">
      <c r="A314" s="67">
        <v>313</v>
      </c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67">
        <f t="shared" si="4"/>
        <v>0</v>
      </c>
    </row>
    <row r="315" spans="1:51" x14ac:dyDescent="0.3">
      <c r="A315" s="67">
        <v>314</v>
      </c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67">
        <f t="shared" si="4"/>
        <v>0</v>
      </c>
    </row>
    <row r="316" spans="1:51" x14ac:dyDescent="0.3">
      <c r="A316" s="67">
        <v>315</v>
      </c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67">
        <f t="shared" si="4"/>
        <v>0</v>
      </c>
    </row>
    <row r="317" spans="1:51" x14ac:dyDescent="0.3">
      <c r="A317" s="67">
        <v>316</v>
      </c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100"/>
      <c r="AY317" s="67">
        <f t="shared" si="4"/>
        <v>0</v>
      </c>
    </row>
    <row r="318" spans="1:51" x14ac:dyDescent="0.3">
      <c r="A318" s="67">
        <v>317</v>
      </c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67">
        <f t="shared" si="4"/>
        <v>0</v>
      </c>
    </row>
    <row r="319" spans="1:51" x14ac:dyDescent="0.3">
      <c r="A319" s="67">
        <v>318</v>
      </c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100"/>
      <c r="AY319" s="67">
        <f t="shared" si="4"/>
        <v>0</v>
      </c>
    </row>
    <row r="320" spans="1:51" x14ac:dyDescent="0.3">
      <c r="A320" s="67">
        <v>319</v>
      </c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67">
        <f t="shared" si="4"/>
        <v>0</v>
      </c>
    </row>
    <row r="321" spans="1:51" x14ac:dyDescent="0.3">
      <c r="A321" s="67">
        <v>320</v>
      </c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0"/>
      <c r="AY321" s="67">
        <f t="shared" si="4"/>
        <v>0</v>
      </c>
    </row>
    <row r="322" spans="1:51" x14ac:dyDescent="0.3">
      <c r="A322" s="67">
        <v>321</v>
      </c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100"/>
      <c r="AV322" s="100"/>
      <c r="AW322" s="100"/>
      <c r="AX322" s="100"/>
      <c r="AY322" s="67">
        <f t="shared" si="4"/>
        <v>0</v>
      </c>
    </row>
    <row r="323" spans="1:51" x14ac:dyDescent="0.3">
      <c r="A323" s="67">
        <v>322</v>
      </c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100"/>
      <c r="AY323" s="67">
        <f t="shared" si="4"/>
        <v>0</v>
      </c>
    </row>
    <row r="324" spans="1:51" x14ac:dyDescent="0.3">
      <c r="A324" s="67">
        <v>323</v>
      </c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67">
        <f t="shared" si="4"/>
        <v>0</v>
      </c>
    </row>
    <row r="325" spans="1:51" x14ac:dyDescent="0.3">
      <c r="A325" s="67">
        <v>324</v>
      </c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100"/>
      <c r="AY325" s="67">
        <f t="shared" si="4"/>
        <v>0</v>
      </c>
    </row>
    <row r="326" spans="1:51" x14ac:dyDescent="0.3">
      <c r="A326" s="67">
        <v>325</v>
      </c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100"/>
      <c r="AY326" s="67">
        <f t="shared" si="4"/>
        <v>0</v>
      </c>
    </row>
    <row r="327" spans="1:51" x14ac:dyDescent="0.3">
      <c r="A327" s="67">
        <v>326</v>
      </c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100"/>
      <c r="AY327" s="67">
        <f t="shared" ref="AY327:AY390" si="5">SUM(I327:AX327)</f>
        <v>0</v>
      </c>
    </row>
    <row r="328" spans="1:51" x14ac:dyDescent="0.3">
      <c r="A328" s="67">
        <v>327</v>
      </c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100"/>
      <c r="AY328" s="67">
        <f t="shared" si="5"/>
        <v>0</v>
      </c>
    </row>
    <row r="329" spans="1:51" x14ac:dyDescent="0.3">
      <c r="A329" s="67">
        <v>328</v>
      </c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67">
        <f t="shared" si="5"/>
        <v>0</v>
      </c>
    </row>
    <row r="330" spans="1:51" x14ac:dyDescent="0.3">
      <c r="A330" s="67">
        <v>329</v>
      </c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100"/>
      <c r="AW330" s="100"/>
      <c r="AX330" s="100"/>
      <c r="AY330" s="67">
        <f t="shared" si="5"/>
        <v>0</v>
      </c>
    </row>
    <row r="331" spans="1:51" x14ac:dyDescent="0.3">
      <c r="A331" s="67">
        <v>330</v>
      </c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67">
        <f t="shared" si="5"/>
        <v>0</v>
      </c>
    </row>
    <row r="332" spans="1:51" x14ac:dyDescent="0.3">
      <c r="A332" s="67">
        <v>331</v>
      </c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67">
        <f t="shared" si="5"/>
        <v>0</v>
      </c>
    </row>
    <row r="333" spans="1:51" x14ac:dyDescent="0.3">
      <c r="A333" s="67">
        <v>332</v>
      </c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100"/>
      <c r="AY333" s="67">
        <f t="shared" si="5"/>
        <v>0</v>
      </c>
    </row>
    <row r="334" spans="1:51" x14ac:dyDescent="0.3">
      <c r="A334" s="67">
        <v>333</v>
      </c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100"/>
      <c r="AY334" s="67">
        <f t="shared" si="5"/>
        <v>0</v>
      </c>
    </row>
    <row r="335" spans="1:51" x14ac:dyDescent="0.3">
      <c r="A335" s="67">
        <v>334</v>
      </c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100"/>
      <c r="AY335" s="67">
        <f t="shared" si="5"/>
        <v>0</v>
      </c>
    </row>
    <row r="336" spans="1:51" x14ac:dyDescent="0.3">
      <c r="A336" s="67">
        <v>335</v>
      </c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100"/>
      <c r="AY336" s="67">
        <f t="shared" si="5"/>
        <v>0</v>
      </c>
    </row>
    <row r="337" spans="1:51" x14ac:dyDescent="0.3">
      <c r="A337" s="67">
        <v>336</v>
      </c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100"/>
      <c r="AW337" s="100"/>
      <c r="AX337" s="100"/>
      <c r="AY337" s="67">
        <f t="shared" si="5"/>
        <v>0</v>
      </c>
    </row>
    <row r="338" spans="1:51" x14ac:dyDescent="0.3">
      <c r="A338" s="67">
        <v>337</v>
      </c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100"/>
      <c r="AY338" s="67">
        <f t="shared" si="5"/>
        <v>0</v>
      </c>
    </row>
    <row r="339" spans="1:51" x14ac:dyDescent="0.3">
      <c r="A339" s="67">
        <v>338</v>
      </c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100"/>
      <c r="AY339" s="67">
        <f t="shared" si="5"/>
        <v>0</v>
      </c>
    </row>
    <row r="340" spans="1:51" x14ac:dyDescent="0.3">
      <c r="A340" s="67">
        <v>339</v>
      </c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00"/>
      <c r="AY340" s="67">
        <f t="shared" si="5"/>
        <v>0</v>
      </c>
    </row>
    <row r="341" spans="1:51" x14ac:dyDescent="0.3">
      <c r="A341" s="67">
        <v>340</v>
      </c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100"/>
      <c r="AY341" s="67">
        <f t="shared" si="5"/>
        <v>0</v>
      </c>
    </row>
    <row r="342" spans="1:51" x14ac:dyDescent="0.3">
      <c r="A342" s="67">
        <v>341</v>
      </c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67">
        <f t="shared" si="5"/>
        <v>0</v>
      </c>
    </row>
    <row r="343" spans="1:51" x14ac:dyDescent="0.3">
      <c r="A343" s="67">
        <v>342</v>
      </c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67">
        <f t="shared" si="5"/>
        <v>0</v>
      </c>
    </row>
    <row r="344" spans="1:51" x14ac:dyDescent="0.3">
      <c r="A344" s="67">
        <v>343</v>
      </c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100"/>
      <c r="AY344" s="67">
        <f t="shared" si="5"/>
        <v>0</v>
      </c>
    </row>
    <row r="345" spans="1:51" x14ac:dyDescent="0.3">
      <c r="A345" s="67">
        <v>344</v>
      </c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0"/>
      <c r="AW345" s="100"/>
      <c r="AX345" s="100"/>
      <c r="AY345" s="67">
        <f t="shared" si="5"/>
        <v>0</v>
      </c>
    </row>
    <row r="346" spans="1:51" x14ac:dyDescent="0.3">
      <c r="A346" s="67">
        <v>345</v>
      </c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67">
        <f t="shared" si="5"/>
        <v>0</v>
      </c>
    </row>
    <row r="347" spans="1:51" x14ac:dyDescent="0.3">
      <c r="A347" s="67">
        <v>346</v>
      </c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67">
        <f t="shared" si="5"/>
        <v>0</v>
      </c>
    </row>
    <row r="348" spans="1:51" x14ac:dyDescent="0.3">
      <c r="A348" s="67">
        <v>347</v>
      </c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67">
        <f t="shared" si="5"/>
        <v>0</v>
      </c>
    </row>
    <row r="349" spans="1:51" x14ac:dyDescent="0.3">
      <c r="A349" s="67">
        <v>348</v>
      </c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67">
        <f t="shared" si="5"/>
        <v>0</v>
      </c>
    </row>
    <row r="350" spans="1:51" x14ac:dyDescent="0.3">
      <c r="A350" s="67">
        <v>349</v>
      </c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67">
        <f t="shared" si="5"/>
        <v>0</v>
      </c>
    </row>
    <row r="351" spans="1:51" x14ac:dyDescent="0.3">
      <c r="A351" s="67">
        <v>350</v>
      </c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100"/>
      <c r="AY351" s="67">
        <f t="shared" si="5"/>
        <v>0</v>
      </c>
    </row>
    <row r="352" spans="1:51" x14ac:dyDescent="0.3">
      <c r="A352" s="67">
        <v>351</v>
      </c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100"/>
      <c r="AW352" s="100"/>
      <c r="AX352" s="100"/>
      <c r="AY352" s="67">
        <f t="shared" si="5"/>
        <v>0</v>
      </c>
    </row>
    <row r="353" spans="1:51" x14ac:dyDescent="0.3">
      <c r="A353" s="67">
        <v>352</v>
      </c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100"/>
      <c r="AY353" s="67">
        <f t="shared" si="5"/>
        <v>0</v>
      </c>
    </row>
    <row r="354" spans="1:51" x14ac:dyDescent="0.3">
      <c r="A354" s="67">
        <v>353</v>
      </c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67">
        <f t="shared" si="5"/>
        <v>0</v>
      </c>
    </row>
    <row r="355" spans="1:51" x14ac:dyDescent="0.3">
      <c r="A355" s="67">
        <v>354</v>
      </c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67">
        <f t="shared" si="5"/>
        <v>0</v>
      </c>
    </row>
    <row r="356" spans="1:51" x14ac:dyDescent="0.3">
      <c r="A356" s="67">
        <v>355</v>
      </c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100"/>
      <c r="AW356" s="100"/>
      <c r="AX356" s="100"/>
      <c r="AY356" s="67">
        <f t="shared" si="5"/>
        <v>0</v>
      </c>
    </row>
    <row r="357" spans="1:51" x14ac:dyDescent="0.3">
      <c r="A357" s="67">
        <v>356</v>
      </c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67">
        <f t="shared" si="5"/>
        <v>0</v>
      </c>
    </row>
    <row r="358" spans="1:51" x14ac:dyDescent="0.3">
      <c r="A358" s="67">
        <v>357</v>
      </c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67">
        <f t="shared" si="5"/>
        <v>0</v>
      </c>
    </row>
    <row r="359" spans="1:51" x14ac:dyDescent="0.3">
      <c r="A359" s="67">
        <v>358</v>
      </c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67">
        <f t="shared" si="5"/>
        <v>0</v>
      </c>
    </row>
    <row r="360" spans="1:51" x14ac:dyDescent="0.3">
      <c r="A360" s="67">
        <v>359</v>
      </c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100"/>
      <c r="AY360" s="67">
        <f t="shared" si="5"/>
        <v>0</v>
      </c>
    </row>
    <row r="361" spans="1:51" x14ac:dyDescent="0.3">
      <c r="A361" s="67">
        <v>360</v>
      </c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100"/>
      <c r="AY361" s="67">
        <f t="shared" si="5"/>
        <v>0</v>
      </c>
    </row>
    <row r="362" spans="1:51" x14ac:dyDescent="0.3">
      <c r="A362" s="67">
        <v>361</v>
      </c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100"/>
      <c r="AY362" s="67">
        <f t="shared" si="5"/>
        <v>0</v>
      </c>
    </row>
    <row r="363" spans="1:51" x14ac:dyDescent="0.3">
      <c r="A363" s="67">
        <v>362</v>
      </c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100"/>
      <c r="AW363" s="100"/>
      <c r="AX363" s="100"/>
      <c r="AY363" s="67">
        <f t="shared" si="5"/>
        <v>0</v>
      </c>
    </row>
    <row r="364" spans="1:51" x14ac:dyDescent="0.3">
      <c r="A364" s="67">
        <v>363</v>
      </c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100"/>
      <c r="AW364" s="100"/>
      <c r="AX364" s="100"/>
      <c r="AY364" s="67">
        <f t="shared" si="5"/>
        <v>0</v>
      </c>
    </row>
    <row r="365" spans="1:51" x14ac:dyDescent="0.3">
      <c r="A365" s="67">
        <v>364</v>
      </c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100"/>
      <c r="AY365" s="67">
        <f t="shared" si="5"/>
        <v>0</v>
      </c>
    </row>
    <row r="366" spans="1:51" x14ac:dyDescent="0.3">
      <c r="A366" s="67">
        <v>365</v>
      </c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100"/>
      <c r="AW366" s="100"/>
      <c r="AX366" s="100"/>
      <c r="AY366" s="67">
        <f t="shared" si="5"/>
        <v>0</v>
      </c>
    </row>
    <row r="367" spans="1:51" x14ac:dyDescent="0.3">
      <c r="A367" s="67">
        <v>366</v>
      </c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100"/>
      <c r="AW367" s="100"/>
      <c r="AX367" s="100"/>
      <c r="AY367" s="67">
        <f t="shared" si="5"/>
        <v>0</v>
      </c>
    </row>
    <row r="368" spans="1:51" x14ac:dyDescent="0.3">
      <c r="A368" s="67">
        <v>367</v>
      </c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100"/>
      <c r="AW368" s="100"/>
      <c r="AX368" s="100"/>
      <c r="AY368" s="67">
        <f t="shared" si="5"/>
        <v>0</v>
      </c>
    </row>
    <row r="369" spans="1:51" x14ac:dyDescent="0.3">
      <c r="A369" s="67">
        <v>368</v>
      </c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100"/>
      <c r="AW369" s="100"/>
      <c r="AX369" s="100"/>
      <c r="AY369" s="67">
        <f t="shared" si="5"/>
        <v>0</v>
      </c>
    </row>
    <row r="370" spans="1:51" x14ac:dyDescent="0.3">
      <c r="A370" s="67">
        <v>369</v>
      </c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100"/>
      <c r="AY370" s="67">
        <f t="shared" si="5"/>
        <v>0</v>
      </c>
    </row>
    <row r="371" spans="1:51" x14ac:dyDescent="0.3">
      <c r="A371" s="67">
        <v>370</v>
      </c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100"/>
      <c r="AY371" s="67">
        <f t="shared" si="5"/>
        <v>0</v>
      </c>
    </row>
    <row r="372" spans="1:51" x14ac:dyDescent="0.3">
      <c r="A372" s="67">
        <v>371</v>
      </c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100"/>
      <c r="AW372" s="100"/>
      <c r="AX372" s="100"/>
      <c r="AY372" s="67">
        <f t="shared" si="5"/>
        <v>0</v>
      </c>
    </row>
    <row r="373" spans="1:51" x14ac:dyDescent="0.3">
      <c r="A373" s="67">
        <v>372</v>
      </c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67">
        <f t="shared" si="5"/>
        <v>0</v>
      </c>
    </row>
    <row r="374" spans="1:51" x14ac:dyDescent="0.3">
      <c r="A374" s="67">
        <v>373</v>
      </c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100"/>
      <c r="AY374" s="67">
        <f t="shared" si="5"/>
        <v>0</v>
      </c>
    </row>
    <row r="375" spans="1:51" x14ac:dyDescent="0.3">
      <c r="A375" s="67">
        <v>374</v>
      </c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100"/>
      <c r="AW375" s="100"/>
      <c r="AX375" s="100"/>
      <c r="AY375" s="67">
        <f t="shared" si="5"/>
        <v>0</v>
      </c>
    </row>
    <row r="376" spans="1:51" x14ac:dyDescent="0.3">
      <c r="A376" s="67">
        <v>375</v>
      </c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100"/>
      <c r="AY376" s="67">
        <f t="shared" si="5"/>
        <v>0</v>
      </c>
    </row>
    <row r="377" spans="1:51" x14ac:dyDescent="0.3">
      <c r="A377" s="67">
        <v>376</v>
      </c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67">
        <f t="shared" si="5"/>
        <v>0</v>
      </c>
    </row>
    <row r="378" spans="1:51" x14ac:dyDescent="0.3">
      <c r="A378" s="67">
        <v>377</v>
      </c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100"/>
      <c r="AY378" s="67">
        <f t="shared" si="5"/>
        <v>0</v>
      </c>
    </row>
    <row r="379" spans="1:51" x14ac:dyDescent="0.3">
      <c r="A379" s="67">
        <v>378</v>
      </c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100"/>
      <c r="AW379" s="100"/>
      <c r="AX379" s="100"/>
      <c r="AY379" s="67">
        <f t="shared" si="5"/>
        <v>0</v>
      </c>
    </row>
    <row r="380" spans="1:51" x14ac:dyDescent="0.3">
      <c r="A380" s="67">
        <v>379</v>
      </c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100"/>
      <c r="AY380" s="67">
        <f t="shared" si="5"/>
        <v>0</v>
      </c>
    </row>
    <row r="381" spans="1:51" x14ac:dyDescent="0.3">
      <c r="A381" s="67">
        <v>380</v>
      </c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67">
        <f t="shared" si="5"/>
        <v>0</v>
      </c>
    </row>
    <row r="382" spans="1:51" x14ac:dyDescent="0.3">
      <c r="A382" s="67">
        <v>381</v>
      </c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100"/>
      <c r="AY382" s="67">
        <f t="shared" si="5"/>
        <v>0</v>
      </c>
    </row>
    <row r="383" spans="1:51" x14ac:dyDescent="0.3">
      <c r="A383" s="67">
        <v>382</v>
      </c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67">
        <f t="shared" si="5"/>
        <v>0</v>
      </c>
    </row>
    <row r="384" spans="1:51" x14ac:dyDescent="0.3">
      <c r="A384" s="67">
        <v>383</v>
      </c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100"/>
      <c r="AY384" s="67">
        <f t="shared" si="5"/>
        <v>0</v>
      </c>
    </row>
    <row r="385" spans="1:51" x14ac:dyDescent="0.3">
      <c r="A385" s="67">
        <v>384</v>
      </c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100"/>
      <c r="AY385" s="67">
        <f t="shared" si="5"/>
        <v>0</v>
      </c>
    </row>
    <row r="386" spans="1:51" x14ac:dyDescent="0.3">
      <c r="A386" s="67">
        <v>385</v>
      </c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100"/>
      <c r="AY386" s="67">
        <f t="shared" si="5"/>
        <v>0</v>
      </c>
    </row>
    <row r="387" spans="1:51" x14ac:dyDescent="0.3">
      <c r="A387" s="67">
        <v>386</v>
      </c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100"/>
      <c r="AY387" s="67">
        <f t="shared" si="5"/>
        <v>0</v>
      </c>
    </row>
    <row r="388" spans="1:51" x14ac:dyDescent="0.3">
      <c r="A388" s="67">
        <v>387</v>
      </c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100"/>
      <c r="AW388" s="100"/>
      <c r="AX388" s="100"/>
      <c r="AY388" s="67">
        <f t="shared" si="5"/>
        <v>0</v>
      </c>
    </row>
    <row r="389" spans="1:51" x14ac:dyDescent="0.3">
      <c r="A389" s="67">
        <v>388</v>
      </c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100"/>
      <c r="AY389" s="67">
        <f t="shared" si="5"/>
        <v>0</v>
      </c>
    </row>
    <row r="390" spans="1:51" x14ac:dyDescent="0.3">
      <c r="A390" s="67">
        <v>389</v>
      </c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100"/>
      <c r="AY390" s="67">
        <f t="shared" si="5"/>
        <v>0</v>
      </c>
    </row>
    <row r="391" spans="1:51" x14ac:dyDescent="0.3">
      <c r="A391" s="67">
        <v>390</v>
      </c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100"/>
      <c r="AW391" s="100"/>
      <c r="AX391" s="100"/>
      <c r="AY391" s="67">
        <f t="shared" ref="AY391:AY454" si="6">SUM(I391:AX391)</f>
        <v>0</v>
      </c>
    </row>
    <row r="392" spans="1:51" x14ac:dyDescent="0.3">
      <c r="A392" s="67">
        <v>391</v>
      </c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100"/>
      <c r="AW392" s="100"/>
      <c r="AX392" s="100"/>
      <c r="AY392" s="67">
        <f t="shared" si="6"/>
        <v>0</v>
      </c>
    </row>
    <row r="393" spans="1:51" x14ac:dyDescent="0.3">
      <c r="A393" s="67">
        <v>392</v>
      </c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100"/>
      <c r="AW393" s="100"/>
      <c r="AX393" s="100"/>
      <c r="AY393" s="67">
        <f t="shared" si="6"/>
        <v>0</v>
      </c>
    </row>
    <row r="394" spans="1:51" x14ac:dyDescent="0.3">
      <c r="A394" s="67">
        <v>393</v>
      </c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100"/>
      <c r="AV394" s="100"/>
      <c r="AW394" s="100"/>
      <c r="AX394" s="100"/>
      <c r="AY394" s="67">
        <f t="shared" si="6"/>
        <v>0</v>
      </c>
    </row>
    <row r="395" spans="1:51" x14ac:dyDescent="0.3">
      <c r="A395" s="67">
        <v>394</v>
      </c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100"/>
      <c r="AV395" s="100"/>
      <c r="AW395" s="100"/>
      <c r="AX395" s="100"/>
      <c r="AY395" s="67">
        <f t="shared" si="6"/>
        <v>0</v>
      </c>
    </row>
    <row r="396" spans="1:51" x14ac:dyDescent="0.3">
      <c r="A396" s="67">
        <v>395</v>
      </c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100"/>
      <c r="AV396" s="100"/>
      <c r="AW396" s="100"/>
      <c r="AX396" s="100"/>
      <c r="AY396" s="67">
        <f t="shared" si="6"/>
        <v>0</v>
      </c>
    </row>
    <row r="397" spans="1:51" x14ac:dyDescent="0.3">
      <c r="A397" s="67">
        <v>396</v>
      </c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100"/>
      <c r="AW397" s="100"/>
      <c r="AX397" s="100"/>
      <c r="AY397" s="67">
        <f t="shared" si="6"/>
        <v>0</v>
      </c>
    </row>
    <row r="398" spans="1:51" x14ac:dyDescent="0.3">
      <c r="A398" s="67">
        <v>397</v>
      </c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100"/>
      <c r="AV398" s="100"/>
      <c r="AW398" s="100"/>
      <c r="AX398" s="100"/>
      <c r="AY398" s="67">
        <f t="shared" si="6"/>
        <v>0</v>
      </c>
    </row>
    <row r="399" spans="1:51" x14ac:dyDescent="0.3">
      <c r="A399" s="67">
        <v>398</v>
      </c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100"/>
      <c r="AV399" s="100"/>
      <c r="AW399" s="100"/>
      <c r="AX399" s="100"/>
      <c r="AY399" s="67">
        <f t="shared" si="6"/>
        <v>0</v>
      </c>
    </row>
    <row r="400" spans="1:51" x14ac:dyDescent="0.3">
      <c r="A400" s="67">
        <v>399</v>
      </c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100"/>
      <c r="AV400" s="100"/>
      <c r="AW400" s="100"/>
      <c r="AX400" s="100"/>
      <c r="AY400" s="67">
        <f t="shared" si="6"/>
        <v>0</v>
      </c>
    </row>
    <row r="401" spans="1:51" x14ac:dyDescent="0.3">
      <c r="A401" s="67">
        <v>400</v>
      </c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100"/>
      <c r="AW401" s="100"/>
      <c r="AX401" s="100"/>
      <c r="AY401" s="67">
        <f t="shared" si="6"/>
        <v>0</v>
      </c>
    </row>
    <row r="402" spans="1:51" x14ac:dyDescent="0.3">
      <c r="A402" s="67">
        <v>401</v>
      </c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100"/>
      <c r="AW402" s="100"/>
      <c r="AX402" s="100"/>
      <c r="AY402" s="67">
        <f t="shared" si="6"/>
        <v>0</v>
      </c>
    </row>
    <row r="403" spans="1:51" x14ac:dyDescent="0.3">
      <c r="A403" s="67">
        <v>402</v>
      </c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100"/>
      <c r="AW403" s="100"/>
      <c r="AX403" s="100"/>
      <c r="AY403" s="67">
        <f t="shared" si="6"/>
        <v>0</v>
      </c>
    </row>
    <row r="404" spans="1:51" x14ac:dyDescent="0.3">
      <c r="A404" s="67">
        <v>403</v>
      </c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100"/>
      <c r="AV404" s="100"/>
      <c r="AW404" s="100"/>
      <c r="AX404" s="100"/>
      <c r="AY404" s="67">
        <f t="shared" si="6"/>
        <v>0</v>
      </c>
    </row>
    <row r="405" spans="1:51" x14ac:dyDescent="0.3">
      <c r="A405" s="67">
        <v>404</v>
      </c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100"/>
      <c r="AV405" s="100"/>
      <c r="AW405" s="100"/>
      <c r="AX405" s="100"/>
      <c r="AY405" s="67">
        <f t="shared" si="6"/>
        <v>0</v>
      </c>
    </row>
    <row r="406" spans="1:51" x14ac:dyDescent="0.3">
      <c r="A406" s="67">
        <v>405</v>
      </c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100"/>
      <c r="AV406" s="100"/>
      <c r="AW406" s="100"/>
      <c r="AX406" s="100"/>
      <c r="AY406" s="67">
        <f t="shared" si="6"/>
        <v>0</v>
      </c>
    </row>
    <row r="407" spans="1:51" x14ac:dyDescent="0.3">
      <c r="A407" s="67">
        <v>406</v>
      </c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100"/>
      <c r="AV407" s="100"/>
      <c r="AW407" s="100"/>
      <c r="AX407" s="100"/>
      <c r="AY407" s="67">
        <f t="shared" si="6"/>
        <v>0</v>
      </c>
    </row>
    <row r="408" spans="1:51" x14ac:dyDescent="0.3">
      <c r="A408" s="67">
        <v>407</v>
      </c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100"/>
      <c r="AW408" s="100"/>
      <c r="AX408" s="100"/>
      <c r="AY408" s="67">
        <f t="shared" si="6"/>
        <v>0</v>
      </c>
    </row>
    <row r="409" spans="1:51" x14ac:dyDescent="0.3">
      <c r="A409" s="67">
        <v>408</v>
      </c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100"/>
      <c r="AW409" s="100"/>
      <c r="AX409" s="100"/>
      <c r="AY409" s="67">
        <f t="shared" si="6"/>
        <v>0</v>
      </c>
    </row>
    <row r="410" spans="1:51" x14ac:dyDescent="0.3">
      <c r="A410" s="67">
        <v>409</v>
      </c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100"/>
      <c r="AW410" s="100"/>
      <c r="AX410" s="100"/>
      <c r="AY410" s="67">
        <f t="shared" si="6"/>
        <v>0</v>
      </c>
    </row>
    <row r="411" spans="1:51" x14ac:dyDescent="0.3">
      <c r="A411" s="67">
        <v>410</v>
      </c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100"/>
      <c r="AV411" s="100"/>
      <c r="AW411" s="100"/>
      <c r="AX411" s="100"/>
      <c r="AY411" s="67">
        <f t="shared" si="6"/>
        <v>0</v>
      </c>
    </row>
    <row r="412" spans="1:51" x14ac:dyDescent="0.3">
      <c r="A412" s="67">
        <v>411</v>
      </c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100"/>
      <c r="AV412" s="100"/>
      <c r="AW412" s="100"/>
      <c r="AX412" s="100"/>
      <c r="AY412" s="67">
        <f t="shared" si="6"/>
        <v>0</v>
      </c>
    </row>
    <row r="413" spans="1:51" x14ac:dyDescent="0.3">
      <c r="A413" s="67">
        <v>412</v>
      </c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100"/>
      <c r="AV413" s="100"/>
      <c r="AW413" s="100"/>
      <c r="AX413" s="100"/>
      <c r="AY413" s="67">
        <f t="shared" si="6"/>
        <v>0</v>
      </c>
    </row>
    <row r="414" spans="1:51" x14ac:dyDescent="0.3">
      <c r="A414" s="67">
        <v>413</v>
      </c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100"/>
      <c r="AV414" s="100"/>
      <c r="AW414" s="100"/>
      <c r="AX414" s="100"/>
      <c r="AY414" s="67">
        <f t="shared" si="6"/>
        <v>0</v>
      </c>
    </row>
    <row r="415" spans="1:51" x14ac:dyDescent="0.3">
      <c r="A415" s="67">
        <v>414</v>
      </c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100"/>
      <c r="AV415" s="100"/>
      <c r="AW415" s="100"/>
      <c r="AX415" s="100"/>
      <c r="AY415" s="67">
        <f t="shared" si="6"/>
        <v>0</v>
      </c>
    </row>
    <row r="416" spans="1:51" x14ac:dyDescent="0.3">
      <c r="A416" s="67">
        <v>415</v>
      </c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100"/>
      <c r="AV416" s="100"/>
      <c r="AW416" s="100"/>
      <c r="AX416" s="100"/>
      <c r="AY416" s="67">
        <f t="shared" si="6"/>
        <v>0</v>
      </c>
    </row>
    <row r="417" spans="1:51" x14ac:dyDescent="0.3">
      <c r="A417" s="67">
        <v>416</v>
      </c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100"/>
      <c r="AV417" s="100"/>
      <c r="AW417" s="100"/>
      <c r="AX417" s="100"/>
      <c r="AY417" s="67">
        <f t="shared" si="6"/>
        <v>0</v>
      </c>
    </row>
    <row r="418" spans="1:51" x14ac:dyDescent="0.3">
      <c r="A418" s="67">
        <v>417</v>
      </c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100"/>
      <c r="AV418" s="100"/>
      <c r="AW418" s="100"/>
      <c r="AX418" s="100"/>
      <c r="AY418" s="67">
        <f t="shared" si="6"/>
        <v>0</v>
      </c>
    </row>
    <row r="419" spans="1:51" x14ac:dyDescent="0.3">
      <c r="A419" s="67">
        <v>418</v>
      </c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100"/>
      <c r="AV419" s="100"/>
      <c r="AW419" s="100"/>
      <c r="AX419" s="100"/>
      <c r="AY419" s="67">
        <f t="shared" si="6"/>
        <v>0</v>
      </c>
    </row>
    <row r="420" spans="1:51" x14ac:dyDescent="0.3">
      <c r="A420" s="67">
        <v>419</v>
      </c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100"/>
      <c r="AV420" s="100"/>
      <c r="AW420" s="100"/>
      <c r="AX420" s="100"/>
      <c r="AY420" s="67">
        <f t="shared" si="6"/>
        <v>0</v>
      </c>
    </row>
    <row r="421" spans="1:51" x14ac:dyDescent="0.3">
      <c r="A421" s="67">
        <v>420</v>
      </c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100"/>
      <c r="AV421" s="100"/>
      <c r="AW421" s="100"/>
      <c r="AX421" s="100"/>
      <c r="AY421" s="67">
        <f t="shared" si="6"/>
        <v>0</v>
      </c>
    </row>
    <row r="422" spans="1:51" x14ac:dyDescent="0.3">
      <c r="A422" s="67">
        <v>421</v>
      </c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100"/>
      <c r="AV422" s="100"/>
      <c r="AW422" s="100"/>
      <c r="AX422" s="100"/>
      <c r="AY422" s="67">
        <f t="shared" si="6"/>
        <v>0</v>
      </c>
    </row>
    <row r="423" spans="1:51" x14ac:dyDescent="0.3">
      <c r="A423" s="67">
        <v>422</v>
      </c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100"/>
      <c r="AV423" s="100"/>
      <c r="AW423" s="100"/>
      <c r="AX423" s="100"/>
      <c r="AY423" s="67">
        <f t="shared" si="6"/>
        <v>0</v>
      </c>
    </row>
    <row r="424" spans="1:51" x14ac:dyDescent="0.3">
      <c r="A424" s="67">
        <v>423</v>
      </c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100"/>
      <c r="AV424" s="100"/>
      <c r="AW424" s="100"/>
      <c r="AX424" s="100"/>
      <c r="AY424" s="67">
        <f t="shared" si="6"/>
        <v>0</v>
      </c>
    </row>
    <row r="425" spans="1:51" x14ac:dyDescent="0.3">
      <c r="A425" s="67">
        <v>424</v>
      </c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100"/>
      <c r="AV425" s="100"/>
      <c r="AW425" s="100"/>
      <c r="AX425" s="100"/>
      <c r="AY425" s="67">
        <f t="shared" si="6"/>
        <v>0</v>
      </c>
    </row>
    <row r="426" spans="1:51" x14ac:dyDescent="0.3">
      <c r="A426" s="67">
        <v>425</v>
      </c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100"/>
      <c r="AV426" s="100"/>
      <c r="AW426" s="100"/>
      <c r="AX426" s="100"/>
      <c r="AY426" s="67">
        <f t="shared" si="6"/>
        <v>0</v>
      </c>
    </row>
    <row r="427" spans="1:51" x14ac:dyDescent="0.3">
      <c r="A427" s="67">
        <v>426</v>
      </c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100"/>
      <c r="AV427" s="100"/>
      <c r="AW427" s="100"/>
      <c r="AX427" s="100"/>
      <c r="AY427" s="67">
        <f t="shared" si="6"/>
        <v>0</v>
      </c>
    </row>
    <row r="428" spans="1:51" x14ac:dyDescent="0.3">
      <c r="A428" s="67">
        <v>427</v>
      </c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100"/>
      <c r="AV428" s="100"/>
      <c r="AW428" s="100"/>
      <c r="AX428" s="100"/>
      <c r="AY428" s="67">
        <f t="shared" si="6"/>
        <v>0</v>
      </c>
    </row>
    <row r="429" spans="1:51" x14ac:dyDescent="0.3">
      <c r="A429" s="67">
        <v>428</v>
      </c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100"/>
      <c r="AV429" s="100"/>
      <c r="AW429" s="100"/>
      <c r="AX429" s="100"/>
      <c r="AY429" s="67">
        <f t="shared" si="6"/>
        <v>0</v>
      </c>
    </row>
    <row r="430" spans="1:51" x14ac:dyDescent="0.3">
      <c r="A430" s="67">
        <v>429</v>
      </c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100"/>
      <c r="AV430" s="100"/>
      <c r="AW430" s="100"/>
      <c r="AX430" s="100"/>
      <c r="AY430" s="67">
        <f t="shared" si="6"/>
        <v>0</v>
      </c>
    </row>
    <row r="431" spans="1:51" x14ac:dyDescent="0.3">
      <c r="A431" s="67">
        <v>430</v>
      </c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100"/>
      <c r="AV431" s="100"/>
      <c r="AW431" s="100"/>
      <c r="AX431" s="100"/>
      <c r="AY431" s="67">
        <f t="shared" si="6"/>
        <v>0</v>
      </c>
    </row>
    <row r="432" spans="1:51" x14ac:dyDescent="0.3">
      <c r="A432" s="67">
        <v>431</v>
      </c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100"/>
      <c r="AV432" s="100"/>
      <c r="AW432" s="100"/>
      <c r="AX432" s="100"/>
      <c r="AY432" s="67">
        <f t="shared" si="6"/>
        <v>0</v>
      </c>
    </row>
    <row r="433" spans="1:51" x14ac:dyDescent="0.3">
      <c r="A433" s="67">
        <v>432</v>
      </c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100"/>
      <c r="AV433" s="100"/>
      <c r="AW433" s="100"/>
      <c r="AX433" s="100"/>
      <c r="AY433" s="67">
        <f t="shared" si="6"/>
        <v>0</v>
      </c>
    </row>
    <row r="434" spans="1:51" x14ac:dyDescent="0.3">
      <c r="A434" s="67">
        <v>433</v>
      </c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100"/>
      <c r="AV434" s="100"/>
      <c r="AW434" s="100"/>
      <c r="AX434" s="100"/>
      <c r="AY434" s="67">
        <f t="shared" si="6"/>
        <v>0</v>
      </c>
    </row>
    <row r="435" spans="1:51" x14ac:dyDescent="0.3">
      <c r="A435" s="67">
        <v>434</v>
      </c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100"/>
      <c r="AV435" s="100"/>
      <c r="AW435" s="100"/>
      <c r="AX435" s="100"/>
      <c r="AY435" s="67">
        <f t="shared" si="6"/>
        <v>0</v>
      </c>
    </row>
    <row r="436" spans="1:51" x14ac:dyDescent="0.3">
      <c r="A436" s="67">
        <v>435</v>
      </c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100"/>
      <c r="AV436" s="100"/>
      <c r="AW436" s="100"/>
      <c r="AX436" s="100"/>
      <c r="AY436" s="67">
        <f t="shared" si="6"/>
        <v>0</v>
      </c>
    </row>
    <row r="437" spans="1:51" x14ac:dyDescent="0.3">
      <c r="A437" s="67">
        <v>436</v>
      </c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100"/>
      <c r="AV437" s="100"/>
      <c r="AW437" s="100"/>
      <c r="AX437" s="100"/>
      <c r="AY437" s="67">
        <f t="shared" si="6"/>
        <v>0</v>
      </c>
    </row>
    <row r="438" spans="1:51" x14ac:dyDescent="0.3">
      <c r="A438" s="67">
        <v>437</v>
      </c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100"/>
      <c r="AV438" s="100"/>
      <c r="AW438" s="100"/>
      <c r="AX438" s="100"/>
      <c r="AY438" s="67">
        <f t="shared" si="6"/>
        <v>0</v>
      </c>
    </row>
    <row r="439" spans="1:51" x14ac:dyDescent="0.3">
      <c r="A439" s="67">
        <v>438</v>
      </c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100"/>
      <c r="AV439" s="100"/>
      <c r="AW439" s="100"/>
      <c r="AX439" s="100"/>
      <c r="AY439" s="67">
        <f t="shared" si="6"/>
        <v>0</v>
      </c>
    </row>
    <row r="440" spans="1:51" x14ac:dyDescent="0.3">
      <c r="A440" s="67">
        <v>439</v>
      </c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100"/>
      <c r="AV440" s="100"/>
      <c r="AW440" s="100"/>
      <c r="AX440" s="100"/>
      <c r="AY440" s="67">
        <f t="shared" si="6"/>
        <v>0</v>
      </c>
    </row>
    <row r="441" spans="1:51" x14ac:dyDescent="0.3">
      <c r="A441" s="67">
        <v>440</v>
      </c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100"/>
      <c r="AV441" s="100"/>
      <c r="AW441" s="100"/>
      <c r="AX441" s="100"/>
      <c r="AY441" s="67">
        <f t="shared" si="6"/>
        <v>0</v>
      </c>
    </row>
    <row r="442" spans="1:51" x14ac:dyDescent="0.3">
      <c r="A442" s="67">
        <v>441</v>
      </c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100"/>
      <c r="AV442" s="100"/>
      <c r="AW442" s="100"/>
      <c r="AX442" s="100"/>
      <c r="AY442" s="67">
        <f t="shared" si="6"/>
        <v>0</v>
      </c>
    </row>
    <row r="443" spans="1:51" x14ac:dyDescent="0.3">
      <c r="A443" s="67">
        <v>442</v>
      </c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100"/>
      <c r="AV443" s="100"/>
      <c r="AW443" s="100"/>
      <c r="AX443" s="100"/>
      <c r="AY443" s="67">
        <f t="shared" si="6"/>
        <v>0</v>
      </c>
    </row>
    <row r="444" spans="1:51" x14ac:dyDescent="0.3">
      <c r="A444" s="67">
        <v>443</v>
      </c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100"/>
      <c r="AV444" s="100"/>
      <c r="AW444" s="100"/>
      <c r="AX444" s="100"/>
      <c r="AY444" s="67">
        <f t="shared" si="6"/>
        <v>0</v>
      </c>
    </row>
    <row r="445" spans="1:51" x14ac:dyDescent="0.3">
      <c r="A445" s="67">
        <v>444</v>
      </c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100"/>
      <c r="AV445" s="100"/>
      <c r="AW445" s="100"/>
      <c r="AX445" s="100"/>
      <c r="AY445" s="67">
        <f t="shared" si="6"/>
        <v>0</v>
      </c>
    </row>
    <row r="446" spans="1:51" x14ac:dyDescent="0.3">
      <c r="A446" s="67">
        <v>445</v>
      </c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100"/>
      <c r="AV446" s="100"/>
      <c r="AW446" s="100"/>
      <c r="AX446" s="100"/>
      <c r="AY446" s="67">
        <f t="shared" si="6"/>
        <v>0</v>
      </c>
    </row>
    <row r="447" spans="1:51" x14ac:dyDescent="0.3">
      <c r="A447" s="67">
        <v>446</v>
      </c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100"/>
      <c r="AV447" s="100"/>
      <c r="AW447" s="100"/>
      <c r="AX447" s="100"/>
      <c r="AY447" s="67">
        <f t="shared" si="6"/>
        <v>0</v>
      </c>
    </row>
    <row r="448" spans="1:51" x14ac:dyDescent="0.3">
      <c r="A448" s="67">
        <v>447</v>
      </c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100"/>
      <c r="AV448" s="100"/>
      <c r="AW448" s="100"/>
      <c r="AX448" s="100"/>
      <c r="AY448" s="67">
        <f t="shared" si="6"/>
        <v>0</v>
      </c>
    </row>
    <row r="449" spans="1:51" x14ac:dyDescent="0.3">
      <c r="A449" s="67">
        <v>448</v>
      </c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100"/>
      <c r="AV449" s="100"/>
      <c r="AW449" s="100"/>
      <c r="AX449" s="100"/>
      <c r="AY449" s="67">
        <f t="shared" si="6"/>
        <v>0</v>
      </c>
    </row>
    <row r="450" spans="1:51" x14ac:dyDescent="0.3">
      <c r="A450" s="67">
        <v>449</v>
      </c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100"/>
      <c r="AV450" s="100"/>
      <c r="AW450" s="100"/>
      <c r="AX450" s="100"/>
      <c r="AY450" s="67">
        <f t="shared" si="6"/>
        <v>0</v>
      </c>
    </row>
    <row r="451" spans="1:51" x14ac:dyDescent="0.3">
      <c r="A451" s="67">
        <v>450</v>
      </c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100"/>
      <c r="AV451" s="100"/>
      <c r="AW451" s="100"/>
      <c r="AX451" s="100"/>
      <c r="AY451" s="67">
        <f t="shared" si="6"/>
        <v>0</v>
      </c>
    </row>
    <row r="452" spans="1:51" x14ac:dyDescent="0.3">
      <c r="A452" s="67">
        <v>451</v>
      </c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100"/>
      <c r="AV452" s="100"/>
      <c r="AW452" s="100"/>
      <c r="AX452" s="100"/>
      <c r="AY452" s="67">
        <f t="shared" si="6"/>
        <v>0</v>
      </c>
    </row>
    <row r="453" spans="1:51" x14ac:dyDescent="0.3">
      <c r="A453" s="67">
        <v>452</v>
      </c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100"/>
      <c r="AV453" s="100"/>
      <c r="AW453" s="100"/>
      <c r="AX453" s="100"/>
      <c r="AY453" s="67">
        <f t="shared" si="6"/>
        <v>0</v>
      </c>
    </row>
    <row r="454" spans="1:51" x14ac:dyDescent="0.3">
      <c r="A454" s="67">
        <v>453</v>
      </c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100"/>
      <c r="AV454" s="100"/>
      <c r="AW454" s="100"/>
      <c r="AX454" s="100"/>
      <c r="AY454" s="67">
        <f t="shared" si="6"/>
        <v>0</v>
      </c>
    </row>
    <row r="455" spans="1:51" x14ac:dyDescent="0.3">
      <c r="A455" s="67">
        <v>454</v>
      </c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100"/>
      <c r="AV455" s="100"/>
      <c r="AW455" s="100"/>
      <c r="AX455" s="100"/>
      <c r="AY455" s="67">
        <f t="shared" ref="AY455:AY502" si="7">SUM(I455:AX455)</f>
        <v>0</v>
      </c>
    </row>
    <row r="456" spans="1:51" x14ac:dyDescent="0.3">
      <c r="A456" s="67">
        <v>455</v>
      </c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100"/>
      <c r="AV456" s="100"/>
      <c r="AW456" s="100"/>
      <c r="AX456" s="100"/>
      <c r="AY456" s="67">
        <f t="shared" si="7"/>
        <v>0</v>
      </c>
    </row>
    <row r="457" spans="1:51" x14ac:dyDescent="0.3">
      <c r="A457" s="67">
        <v>456</v>
      </c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100"/>
      <c r="AV457" s="100"/>
      <c r="AW457" s="100"/>
      <c r="AX457" s="100"/>
      <c r="AY457" s="67">
        <f t="shared" si="7"/>
        <v>0</v>
      </c>
    </row>
    <row r="458" spans="1:51" x14ac:dyDescent="0.3">
      <c r="A458" s="67">
        <v>457</v>
      </c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100"/>
      <c r="AV458" s="100"/>
      <c r="AW458" s="100"/>
      <c r="AX458" s="100"/>
      <c r="AY458" s="67">
        <f t="shared" si="7"/>
        <v>0</v>
      </c>
    </row>
    <row r="459" spans="1:51" x14ac:dyDescent="0.3">
      <c r="A459" s="67">
        <v>458</v>
      </c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100"/>
      <c r="AV459" s="100"/>
      <c r="AW459" s="100"/>
      <c r="AX459" s="100"/>
      <c r="AY459" s="67">
        <f t="shared" si="7"/>
        <v>0</v>
      </c>
    </row>
    <row r="460" spans="1:51" x14ac:dyDescent="0.3">
      <c r="A460" s="67">
        <v>459</v>
      </c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100"/>
      <c r="AV460" s="100"/>
      <c r="AW460" s="100"/>
      <c r="AX460" s="100"/>
      <c r="AY460" s="67">
        <f t="shared" si="7"/>
        <v>0</v>
      </c>
    </row>
    <row r="461" spans="1:51" x14ac:dyDescent="0.3">
      <c r="A461" s="67">
        <v>460</v>
      </c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100"/>
      <c r="AV461" s="100"/>
      <c r="AW461" s="100"/>
      <c r="AX461" s="100"/>
      <c r="AY461" s="67">
        <f t="shared" si="7"/>
        <v>0</v>
      </c>
    </row>
    <row r="462" spans="1:51" x14ac:dyDescent="0.3">
      <c r="A462" s="67">
        <v>461</v>
      </c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100"/>
      <c r="AV462" s="100"/>
      <c r="AW462" s="100"/>
      <c r="AX462" s="100"/>
      <c r="AY462" s="67">
        <f t="shared" si="7"/>
        <v>0</v>
      </c>
    </row>
    <row r="463" spans="1:51" x14ac:dyDescent="0.3">
      <c r="A463" s="67">
        <v>462</v>
      </c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100"/>
      <c r="AV463" s="100"/>
      <c r="AW463" s="100"/>
      <c r="AX463" s="100"/>
      <c r="AY463" s="67">
        <f t="shared" si="7"/>
        <v>0</v>
      </c>
    </row>
    <row r="464" spans="1:51" x14ac:dyDescent="0.3">
      <c r="A464" s="67">
        <v>463</v>
      </c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100"/>
      <c r="AV464" s="100"/>
      <c r="AW464" s="100"/>
      <c r="AX464" s="100"/>
      <c r="AY464" s="67">
        <f t="shared" si="7"/>
        <v>0</v>
      </c>
    </row>
    <row r="465" spans="1:51" x14ac:dyDescent="0.3">
      <c r="A465" s="67">
        <v>464</v>
      </c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100"/>
      <c r="AV465" s="100"/>
      <c r="AW465" s="100"/>
      <c r="AX465" s="100"/>
      <c r="AY465" s="67">
        <f t="shared" si="7"/>
        <v>0</v>
      </c>
    </row>
    <row r="466" spans="1:51" x14ac:dyDescent="0.3">
      <c r="A466" s="67">
        <v>465</v>
      </c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100"/>
      <c r="AV466" s="100"/>
      <c r="AW466" s="100"/>
      <c r="AX466" s="100"/>
      <c r="AY466" s="67">
        <f t="shared" si="7"/>
        <v>0</v>
      </c>
    </row>
    <row r="467" spans="1:51" x14ac:dyDescent="0.3">
      <c r="A467" s="67">
        <v>466</v>
      </c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100"/>
      <c r="AV467" s="100"/>
      <c r="AW467" s="100"/>
      <c r="AX467" s="100"/>
      <c r="AY467" s="67">
        <f t="shared" si="7"/>
        <v>0</v>
      </c>
    </row>
    <row r="468" spans="1:51" x14ac:dyDescent="0.3">
      <c r="A468" s="67">
        <v>467</v>
      </c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100"/>
      <c r="AV468" s="100"/>
      <c r="AW468" s="100"/>
      <c r="AX468" s="100"/>
      <c r="AY468" s="67">
        <f t="shared" si="7"/>
        <v>0</v>
      </c>
    </row>
    <row r="469" spans="1:51" x14ac:dyDescent="0.3">
      <c r="A469" s="67">
        <v>468</v>
      </c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100"/>
      <c r="AV469" s="100"/>
      <c r="AW469" s="100"/>
      <c r="AX469" s="100"/>
      <c r="AY469" s="67">
        <f t="shared" si="7"/>
        <v>0</v>
      </c>
    </row>
    <row r="470" spans="1:51" x14ac:dyDescent="0.3">
      <c r="A470" s="67">
        <v>469</v>
      </c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100"/>
      <c r="AV470" s="100"/>
      <c r="AW470" s="100"/>
      <c r="AX470" s="100"/>
      <c r="AY470" s="67">
        <f t="shared" si="7"/>
        <v>0</v>
      </c>
    </row>
    <row r="471" spans="1:51" x14ac:dyDescent="0.3">
      <c r="A471" s="67">
        <v>470</v>
      </c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100"/>
      <c r="AV471" s="100"/>
      <c r="AW471" s="100"/>
      <c r="AX471" s="100"/>
      <c r="AY471" s="67">
        <f t="shared" si="7"/>
        <v>0</v>
      </c>
    </row>
    <row r="472" spans="1:51" x14ac:dyDescent="0.3">
      <c r="A472" s="67">
        <v>471</v>
      </c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100"/>
      <c r="AV472" s="100"/>
      <c r="AW472" s="100"/>
      <c r="AX472" s="100"/>
      <c r="AY472" s="67">
        <f t="shared" si="7"/>
        <v>0</v>
      </c>
    </row>
    <row r="473" spans="1:51" x14ac:dyDescent="0.3">
      <c r="A473" s="67">
        <v>472</v>
      </c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100"/>
      <c r="AV473" s="100"/>
      <c r="AW473" s="100"/>
      <c r="AX473" s="100"/>
      <c r="AY473" s="67">
        <f t="shared" si="7"/>
        <v>0</v>
      </c>
    </row>
    <row r="474" spans="1:51" x14ac:dyDescent="0.3">
      <c r="A474" s="67">
        <v>473</v>
      </c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100"/>
      <c r="AV474" s="100"/>
      <c r="AW474" s="100"/>
      <c r="AX474" s="100"/>
      <c r="AY474" s="67">
        <f t="shared" si="7"/>
        <v>0</v>
      </c>
    </row>
    <row r="475" spans="1:51" x14ac:dyDescent="0.3">
      <c r="A475" s="67">
        <v>474</v>
      </c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100"/>
      <c r="AV475" s="100"/>
      <c r="AW475" s="100"/>
      <c r="AX475" s="100"/>
      <c r="AY475" s="67">
        <f t="shared" si="7"/>
        <v>0</v>
      </c>
    </row>
    <row r="476" spans="1:51" x14ac:dyDescent="0.3">
      <c r="A476" s="67">
        <v>475</v>
      </c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100"/>
      <c r="AV476" s="100"/>
      <c r="AW476" s="100"/>
      <c r="AX476" s="100"/>
      <c r="AY476" s="67">
        <f t="shared" si="7"/>
        <v>0</v>
      </c>
    </row>
    <row r="477" spans="1:51" x14ac:dyDescent="0.3">
      <c r="A477" s="67">
        <v>476</v>
      </c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100"/>
      <c r="AV477" s="100"/>
      <c r="AW477" s="100"/>
      <c r="AX477" s="100"/>
      <c r="AY477" s="67">
        <f t="shared" si="7"/>
        <v>0</v>
      </c>
    </row>
    <row r="478" spans="1:51" x14ac:dyDescent="0.3">
      <c r="A478" s="67">
        <v>477</v>
      </c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100"/>
      <c r="AV478" s="100"/>
      <c r="AW478" s="100"/>
      <c r="AX478" s="100"/>
      <c r="AY478" s="67">
        <f t="shared" si="7"/>
        <v>0</v>
      </c>
    </row>
    <row r="479" spans="1:51" x14ac:dyDescent="0.3">
      <c r="A479" s="67">
        <v>478</v>
      </c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100"/>
      <c r="AV479" s="100"/>
      <c r="AW479" s="100"/>
      <c r="AX479" s="100"/>
      <c r="AY479" s="67">
        <f t="shared" si="7"/>
        <v>0</v>
      </c>
    </row>
    <row r="480" spans="1:51" x14ac:dyDescent="0.3">
      <c r="A480" s="67">
        <v>479</v>
      </c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100"/>
      <c r="AV480" s="100"/>
      <c r="AW480" s="100"/>
      <c r="AX480" s="100"/>
      <c r="AY480" s="67">
        <f t="shared" si="7"/>
        <v>0</v>
      </c>
    </row>
    <row r="481" spans="1:51" x14ac:dyDescent="0.3">
      <c r="A481" s="67">
        <v>480</v>
      </c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100"/>
      <c r="AV481" s="100"/>
      <c r="AW481" s="100"/>
      <c r="AX481" s="100"/>
      <c r="AY481" s="67">
        <f t="shared" si="7"/>
        <v>0</v>
      </c>
    </row>
    <row r="482" spans="1:51" x14ac:dyDescent="0.3">
      <c r="A482" s="67">
        <v>481</v>
      </c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100"/>
      <c r="AV482" s="100"/>
      <c r="AW482" s="100"/>
      <c r="AX482" s="100"/>
      <c r="AY482" s="67">
        <f t="shared" si="7"/>
        <v>0</v>
      </c>
    </row>
    <row r="483" spans="1:51" x14ac:dyDescent="0.3">
      <c r="A483" s="67">
        <v>482</v>
      </c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100"/>
      <c r="AV483" s="100"/>
      <c r="AW483" s="100"/>
      <c r="AX483" s="100"/>
      <c r="AY483" s="67">
        <f t="shared" si="7"/>
        <v>0</v>
      </c>
    </row>
    <row r="484" spans="1:51" x14ac:dyDescent="0.3">
      <c r="A484" s="67">
        <v>483</v>
      </c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100"/>
      <c r="AV484" s="100"/>
      <c r="AW484" s="100"/>
      <c r="AX484" s="100"/>
      <c r="AY484" s="67">
        <f t="shared" si="7"/>
        <v>0</v>
      </c>
    </row>
    <row r="485" spans="1:51" x14ac:dyDescent="0.3">
      <c r="A485" s="67">
        <v>484</v>
      </c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100"/>
      <c r="AV485" s="100"/>
      <c r="AW485" s="100"/>
      <c r="AX485" s="100"/>
      <c r="AY485" s="67">
        <f t="shared" si="7"/>
        <v>0</v>
      </c>
    </row>
    <row r="486" spans="1:51" x14ac:dyDescent="0.3">
      <c r="A486" s="67">
        <v>485</v>
      </c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100"/>
      <c r="AV486" s="100"/>
      <c r="AW486" s="100"/>
      <c r="AX486" s="100"/>
      <c r="AY486" s="67">
        <f t="shared" si="7"/>
        <v>0</v>
      </c>
    </row>
    <row r="487" spans="1:51" x14ac:dyDescent="0.3">
      <c r="A487" s="67">
        <v>486</v>
      </c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100"/>
      <c r="AV487" s="100"/>
      <c r="AW487" s="100"/>
      <c r="AX487" s="100"/>
      <c r="AY487" s="67">
        <f t="shared" si="7"/>
        <v>0</v>
      </c>
    </row>
    <row r="488" spans="1:51" x14ac:dyDescent="0.3">
      <c r="A488" s="67">
        <v>487</v>
      </c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100"/>
      <c r="AV488" s="100"/>
      <c r="AW488" s="100"/>
      <c r="AX488" s="100"/>
      <c r="AY488" s="67">
        <f t="shared" si="7"/>
        <v>0</v>
      </c>
    </row>
    <row r="489" spans="1:51" x14ac:dyDescent="0.3">
      <c r="A489" s="67">
        <v>488</v>
      </c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100"/>
      <c r="AV489" s="100"/>
      <c r="AW489" s="100"/>
      <c r="AX489" s="100"/>
      <c r="AY489" s="67">
        <f t="shared" si="7"/>
        <v>0</v>
      </c>
    </row>
    <row r="490" spans="1:51" x14ac:dyDescent="0.3">
      <c r="A490" s="67">
        <v>489</v>
      </c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100"/>
      <c r="AV490" s="100"/>
      <c r="AW490" s="100"/>
      <c r="AX490" s="100"/>
      <c r="AY490" s="67">
        <f t="shared" si="7"/>
        <v>0</v>
      </c>
    </row>
    <row r="491" spans="1:51" x14ac:dyDescent="0.3">
      <c r="A491" s="67">
        <v>490</v>
      </c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100"/>
      <c r="AV491" s="100"/>
      <c r="AW491" s="100"/>
      <c r="AX491" s="100"/>
      <c r="AY491" s="67">
        <f t="shared" si="7"/>
        <v>0</v>
      </c>
    </row>
    <row r="492" spans="1:51" x14ac:dyDescent="0.3">
      <c r="A492" s="67">
        <v>491</v>
      </c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100"/>
      <c r="AV492" s="100"/>
      <c r="AW492" s="100"/>
      <c r="AX492" s="100"/>
      <c r="AY492" s="67">
        <f t="shared" si="7"/>
        <v>0</v>
      </c>
    </row>
    <row r="493" spans="1:51" x14ac:dyDescent="0.3">
      <c r="A493" s="67">
        <v>492</v>
      </c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100"/>
      <c r="AV493" s="100"/>
      <c r="AW493" s="100"/>
      <c r="AX493" s="100"/>
      <c r="AY493" s="67">
        <f t="shared" si="7"/>
        <v>0</v>
      </c>
    </row>
    <row r="494" spans="1:51" x14ac:dyDescent="0.3">
      <c r="A494" s="67">
        <v>493</v>
      </c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100"/>
      <c r="AV494" s="100"/>
      <c r="AW494" s="100"/>
      <c r="AX494" s="100"/>
      <c r="AY494" s="67">
        <f t="shared" si="7"/>
        <v>0</v>
      </c>
    </row>
    <row r="495" spans="1:51" x14ac:dyDescent="0.3">
      <c r="A495" s="67">
        <v>494</v>
      </c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100"/>
      <c r="AV495" s="100"/>
      <c r="AW495" s="100"/>
      <c r="AX495" s="100"/>
      <c r="AY495" s="67">
        <f t="shared" si="7"/>
        <v>0</v>
      </c>
    </row>
    <row r="496" spans="1:51" x14ac:dyDescent="0.3">
      <c r="A496" s="67">
        <v>495</v>
      </c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100"/>
      <c r="AV496" s="100"/>
      <c r="AW496" s="100"/>
      <c r="AX496" s="100"/>
      <c r="AY496" s="67">
        <f t="shared" si="7"/>
        <v>0</v>
      </c>
    </row>
    <row r="497" spans="1:51" x14ac:dyDescent="0.3">
      <c r="A497" s="67">
        <v>496</v>
      </c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100"/>
      <c r="AV497" s="100"/>
      <c r="AW497" s="100"/>
      <c r="AX497" s="100"/>
      <c r="AY497" s="67">
        <f t="shared" si="7"/>
        <v>0</v>
      </c>
    </row>
    <row r="498" spans="1:51" x14ac:dyDescent="0.3">
      <c r="A498" s="67">
        <v>497</v>
      </c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100"/>
      <c r="AV498" s="100"/>
      <c r="AW498" s="100"/>
      <c r="AX498" s="100"/>
      <c r="AY498" s="67">
        <f t="shared" si="7"/>
        <v>0</v>
      </c>
    </row>
    <row r="499" spans="1:51" x14ac:dyDescent="0.3">
      <c r="A499" s="67">
        <v>498</v>
      </c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100"/>
      <c r="AV499" s="100"/>
      <c r="AW499" s="100"/>
      <c r="AX499" s="100"/>
      <c r="AY499" s="67">
        <f t="shared" si="7"/>
        <v>0</v>
      </c>
    </row>
    <row r="500" spans="1:51" x14ac:dyDescent="0.3">
      <c r="A500" s="67">
        <v>499</v>
      </c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100"/>
      <c r="AV500" s="100"/>
      <c r="AW500" s="100"/>
      <c r="AX500" s="100"/>
      <c r="AY500" s="67">
        <f t="shared" si="7"/>
        <v>0</v>
      </c>
    </row>
    <row r="501" spans="1:51" x14ac:dyDescent="0.3">
      <c r="A501" s="67">
        <v>500</v>
      </c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100"/>
      <c r="AV501" s="100"/>
      <c r="AW501" s="100"/>
      <c r="AX501" s="100"/>
      <c r="AY501" s="67">
        <f t="shared" si="7"/>
        <v>0</v>
      </c>
    </row>
    <row r="502" spans="1:51" x14ac:dyDescent="0.3">
      <c r="A502" s="67">
        <v>501</v>
      </c>
      <c r="AY502" s="67">
        <f t="shared" si="7"/>
        <v>0</v>
      </c>
    </row>
    <row r="504" spans="1:51" x14ac:dyDescent="0.3">
      <c r="A504" s="67">
        <v>1</v>
      </c>
      <c r="B504" s="67">
        <v>2</v>
      </c>
      <c r="C504" s="67">
        <v>3</v>
      </c>
      <c r="D504" s="67">
        <v>4</v>
      </c>
      <c r="E504" s="67">
        <v>5</v>
      </c>
      <c r="F504" s="67">
        <v>6</v>
      </c>
      <c r="G504" s="67">
        <v>7</v>
      </c>
      <c r="H504" s="67">
        <v>8</v>
      </c>
      <c r="I504" s="67">
        <v>9</v>
      </c>
      <c r="J504" s="67">
        <v>10</v>
      </c>
      <c r="K504" s="67">
        <v>11</v>
      </c>
      <c r="L504" s="67">
        <v>12</v>
      </c>
      <c r="M504" s="67">
        <v>13</v>
      </c>
      <c r="N504" s="67">
        <v>14</v>
      </c>
      <c r="O504" s="67">
        <v>15</v>
      </c>
      <c r="P504" s="67">
        <v>16</v>
      </c>
      <c r="Q504" s="67">
        <v>17</v>
      </c>
      <c r="R504" s="67">
        <v>18</v>
      </c>
      <c r="S504" s="67">
        <v>19</v>
      </c>
      <c r="T504" s="67">
        <v>20</v>
      </c>
      <c r="U504" s="67">
        <v>21</v>
      </c>
      <c r="V504" s="67">
        <v>22</v>
      </c>
      <c r="W504" s="67">
        <v>23</v>
      </c>
      <c r="X504" s="67">
        <v>24</v>
      </c>
      <c r="Y504" s="67">
        <v>25</v>
      </c>
      <c r="Z504" s="67">
        <v>26</v>
      </c>
      <c r="AA504" s="67">
        <v>27</v>
      </c>
      <c r="AB504" s="67">
        <v>28</v>
      </c>
      <c r="AC504" s="67">
        <v>29</v>
      </c>
      <c r="AD504" s="67">
        <v>30</v>
      </c>
      <c r="AE504" s="67">
        <v>31</v>
      </c>
      <c r="AF504" s="67">
        <v>32</v>
      </c>
      <c r="AG504" s="67">
        <v>33</v>
      </c>
      <c r="AH504" s="67">
        <v>34</v>
      </c>
      <c r="AI504" s="67">
        <v>35</v>
      </c>
      <c r="AJ504" s="67">
        <v>36</v>
      </c>
      <c r="AK504" s="67">
        <v>37</v>
      </c>
      <c r="AL504" s="67">
        <v>38</v>
      </c>
      <c r="AM504" s="67">
        <v>39</v>
      </c>
      <c r="AN504" s="67">
        <v>40</v>
      </c>
      <c r="AO504" s="67">
        <v>41</v>
      </c>
      <c r="AP504" s="67">
        <v>42</v>
      </c>
      <c r="AQ504" s="67">
        <v>43</v>
      </c>
      <c r="AR504" s="67">
        <v>44</v>
      </c>
      <c r="AS504" s="67">
        <v>45</v>
      </c>
      <c r="AT504" s="67">
        <v>46</v>
      </c>
      <c r="AU504" s="67">
        <v>47</v>
      </c>
      <c r="AV504" s="67">
        <v>48</v>
      </c>
      <c r="AW504" s="67">
        <v>49</v>
      </c>
      <c r="AX504" s="67">
        <v>50</v>
      </c>
      <c r="AY504" s="67">
        <v>51</v>
      </c>
    </row>
    <row r="506" spans="1:51" x14ac:dyDescent="0.3">
      <c r="H506" s="67" t="s">
        <v>129</v>
      </c>
      <c r="I506" s="67">
        <v>1</v>
      </c>
      <c r="J506" s="67">
        <v>1</v>
      </c>
      <c r="K506" s="67">
        <v>1</v>
      </c>
      <c r="L506" s="67">
        <v>1</v>
      </c>
      <c r="M506" s="67">
        <v>2</v>
      </c>
      <c r="N506" s="67">
        <v>3</v>
      </c>
      <c r="O506" s="67">
        <v>4</v>
      </c>
      <c r="P506" s="67">
        <v>1</v>
      </c>
      <c r="Q506" s="67">
        <v>1</v>
      </c>
      <c r="R506" s="67">
        <v>1</v>
      </c>
      <c r="S506" s="67">
        <v>2</v>
      </c>
      <c r="T506" s="67">
        <v>2</v>
      </c>
      <c r="U506" s="67">
        <v>1</v>
      </c>
      <c r="V506" s="67">
        <v>2</v>
      </c>
      <c r="W506" s="67">
        <v>1</v>
      </c>
      <c r="X506" s="67">
        <v>3</v>
      </c>
      <c r="Y506" s="67">
        <v>3</v>
      </c>
      <c r="Z506" s="67">
        <v>2</v>
      </c>
      <c r="AA506" s="67">
        <v>1</v>
      </c>
      <c r="AB506" s="67">
        <v>1</v>
      </c>
      <c r="AC506" s="67">
        <v>1</v>
      </c>
      <c r="AD506" s="67">
        <v>1</v>
      </c>
      <c r="AE506" s="67">
        <v>3</v>
      </c>
      <c r="AF506" s="67">
        <v>2</v>
      </c>
      <c r="AG506" s="67">
        <v>1</v>
      </c>
      <c r="AH506" s="67">
        <v>1</v>
      </c>
      <c r="AI506" s="67">
        <v>1</v>
      </c>
      <c r="AJ506" s="86">
        <v>5</v>
      </c>
      <c r="AK506" s="67">
        <v>2</v>
      </c>
      <c r="AL506" s="67">
        <v>2</v>
      </c>
      <c r="AM506" s="67">
        <v>3</v>
      </c>
      <c r="AN506" s="67">
        <v>3</v>
      </c>
      <c r="AO506" s="67">
        <v>1</v>
      </c>
      <c r="AP506" s="67">
        <v>1</v>
      </c>
      <c r="AQ506" s="67">
        <v>2</v>
      </c>
      <c r="AR506" s="67">
        <v>2</v>
      </c>
      <c r="AS506" s="67">
        <v>4</v>
      </c>
      <c r="AT506" s="67">
        <v>3</v>
      </c>
      <c r="AU506" s="67">
        <v>3</v>
      </c>
      <c r="AV506" s="67">
        <v>2</v>
      </c>
      <c r="AW506" s="67">
        <v>1</v>
      </c>
      <c r="AX506" s="67">
        <v>2</v>
      </c>
    </row>
  </sheetData>
  <conditionalFormatting sqref="AA2:AD501">
    <cfRule type="cellIs" dxfId="76" priority="27" operator="equal">
      <formula>0</formula>
    </cfRule>
    <cfRule type="cellIs" dxfId="75" priority="28" operator="equal">
      <formula>1</formula>
    </cfRule>
  </conditionalFormatting>
  <conditionalFormatting sqref="AW2:AW501">
    <cfRule type="cellIs" dxfId="74" priority="31" operator="equal">
      <formula>0</formula>
    </cfRule>
    <cfRule type="cellIs" dxfId="73" priority="32" operator="equal">
      <formula>1</formula>
    </cfRule>
  </conditionalFormatting>
  <conditionalFormatting sqref="AG2:AI501 AO2:AP501">
    <cfRule type="cellIs" dxfId="72" priority="29" operator="equal">
      <formula>0</formula>
    </cfRule>
    <cfRule type="cellIs" dxfId="71" priority="30" operator="equal">
      <formula>1</formula>
    </cfRule>
  </conditionalFormatting>
  <conditionalFormatting sqref="AF2:AF501 AK2:AL501 AQ2:AR501 AV2:AV501 AX2:AX501">
    <cfRule type="cellIs" dxfId="55" priority="24" operator="equal">
      <formula>2</formula>
    </cfRule>
    <cfRule type="cellIs" dxfId="54" priority="25" operator="equal">
      <formula>1</formula>
    </cfRule>
    <cfRule type="cellIs" dxfId="53" priority="26" operator="equal">
      <formula>0</formula>
    </cfRule>
  </conditionalFormatting>
  <conditionalFormatting sqref="M2:M501 S2:T501 V2:V501 Z2:Z501">
    <cfRule type="cellIs" dxfId="52" priority="21" operator="equal">
      <formula>2</formula>
    </cfRule>
    <cfRule type="cellIs" dxfId="51" priority="22" operator="equal">
      <formula>1</formula>
    </cfRule>
    <cfRule type="cellIs" dxfId="50" priority="23" operator="equal">
      <formula>0</formula>
    </cfRule>
  </conditionalFormatting>
  <conditionalFormatting sqref="I2:L501 P2:R501 U2:U501 W2:W501">
    <cfRule type="cellIs" dxfId="49" priority="19" operator="equal">
      <formula>0</formula>
    </cfRule>
    <cfRule type="cellIs" dxfId="48" priority="20" operator="equal">
      <formula>1</formula>
    </cfRule>
  </conditionalFormatting>
  <conditionalFormatting sqref="X2:Y501 N2:N501">
    <cfRule type="cellIs" dxfId="41" priority="16" operator="equal">
      <formula>3</formula>
    </cfRule>
    <cfRule type="cellIs" dxfId="40" priority="17" operator="between">
      <formula>1</formula>
      <formula>2</formula>
    </cfRule>
    <cfRule type="cellIs" dxfId="39" priority="18" operator="equal">
      <formula>0</formula>
    </cfRule>
  </conditionalFormatting>
  <conditionalFormatting sqref="AT2:AU501 AM2:AN501 AE2:AE501">
    <cfRule type="cellIs" dxfId="38" priority="13" operator="equal">
      <formula>3</formula>
    </cfRule>
    <cfRule type="cellIs" dxfId="37" priority="14" operator="between">
      <formula>1</formula>
      <formula>2</formula>
    </cfRule>
    <cfRule type="cellIs" dxfId="36" priority="15" operator="equal">
      <formula>0</formula>
    </cfRule>
  </conditionalFormatting>
  <conditionalFormatting sqref="O2:O501">
    <cfRule type="cellIs" dxfId="32" priority="10" operator="between">
      <formula>1</formula>
      <formula>3</formula>
    </cfRule>
    <cfRule type="cellIs" dxfId="31" priority="11" operator="equal">
      <formula>0</formula>
    </cfRule>
    <cfRule type="cellIs" dxfId="30" priority="12" operator="equal">
      <formula>4</formula>
    </cfRule>
  </conditionalFormatting>
  <conditionalFormatting sqref="AS2:AS501">
    <cfRule type="cellIs" dxfId="29" priority="7" operator="between">
      <formula>1</formula>
      <formula>3</formula>
    </cfRule>
    <cfRule type="cellIs" dxfId="28" priority="8" operator="equal">
      <formula>0</formula>
    </cfRule>
    <cfRule type="cellIs" dxfId="27" priority="9" operator="equal">
      <formula>4</formula>
    </cfRule>
  </conditionalFormatting>
  <conditionalFormatting sqref="AJ56:AJ501">
    <cfRule type="cellIs" dxfId="6" priority="4" operator="equal">
      <formula>5</formula>
    </cfRule>
    <cfRule type="cellIs" dxfId="7" priority="5" operator="between">
      <formula>1</formula>
      <formula>4</formula>
    </cfRule>
    <cfRule type="cellIs" dxfId="8" priority="6" operator="equal">
      <formula>0</formula>
    </cfRule>
  </conditionalFormatting>
  <conditionalFormatting sqref="AJ2:AJ55">
    <cfRule type="cellIs" dxfId="5" priority="1" operator="equal">
      <formula>5</formula>
    </cfRule>
    <cfRule type="cellIs" dxfId="4" priority="2" operator="between">
      <formula>1</formula>
      <formula>4</formula>
    </cfRule>
    <cfRule type="cellIs" dxfId="3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CCD3C-8F01-498A-8838-73AC99F28564}">
  <sheetPr codeName="Sheet3">
    <pageSetUpPr fitToPage="1"/>
  </sheetPr>
  <dimension ref="A1:G502"/>
  <sheetViews>
    <sheetView workbookViewId="0">
      <pane ySplit="1" topLeftCell="A2" activePane="bottomLeft" state="frozen"/>
      <selection pane="bottomLeft" activeCell="C59" sqref="C59"/>
    </sheetView>
  </sheetViews>
  <sheetFormatPr defaultColWidth="9.109375" defaultRowHeight="14.4" x14ac:dyDescent="0.3"/>
  <cols>
    <col min="1" max="1" width="17.6640625" style="67" customWidth="1"/>
    <col min="2" max="2" width="29.33203125" style="67" customWidth="1"/>
    <col min="3" max="4" width="27.5546875" style="67" customWidth="1"/>
    <col min="5" max="5" width="11.5546875" style="67" hidden="1" customWidth="1"/>
    <col min="6" max="7" width="0" style="67" hidden="1" customWidth="1"/>
    <col min="8" max="16384" width="9.109375" style="67"/>
  </cols>
  <sheetData>
    <row r="1" spans="1:7" x14ac:dyDescent="0.3">
      <c r="A1" s="79" t="s">
        <v>130</v>
      </c>
      <c r="B1" s="79" t="s">
        <v>131</v>
      </c>
      <c r="C1" s="79" t="s">
        <v>132</v>
      </c>
      <c r="D1" s="79" t="s">
        <v>133</v>
      </c>
      <c r="E1" s="67" t="s">
        <v>134</v>
      </c>
      <c r="F1" s="86">
        <v>1</v>
      </c>
      <c r="G1" s="67">
        <f>COUNTIF(E2:E351,"FALSE")</f>
        <v>1</v>
      </c>
    </row>
    <row r="2" spans="1:7" x14ac:dyDescent="0.3">
      <c r="A2" s="41">
        <v>1</v>
      </c>
      <c r="B2" s="41">
        <f t="shared" ref="B2:B65" si="0">VLOOKUP(A2,AQAP1,3,FALSE)</f>
        <v>0</v>
      </c>
      <c r="C2" s="41">
        <f t="shared" ref="C2:C65" si="1">VLOOKUP(A2,AQAP2, 3, FALSE)</f>
        <v>0</v>
      </c>
      <c r="D2" s="41">
        <f t="shared" ref="D2:D65" si="2">VLOOKUP(A2,AQAP3, 3, FALSE)</f>
        <v>0</v>
      </c>
      <c r="E2" s="67" t="b">
        <f>EXACT(B2,C2)</f>
        <v>1</v>
      </c>
    </row>
    <row r="3" spans="1:7" x14ac:dyDescent="0.3">
      <c r="A3" s="41">
        <v>2</v>
      </c>
      <c r="B3" s="41">
        <f t="shared" si="0"/>
        <v>0</v>
      </c>
      <c r="C3" s="41">
        <f t="shared" si="1"/>
        <v>0</v>
      </c>
      <c r="D3" s="41">
        <f t="shared" si="2"/>
        <v>0</v>
      </c>
      <c r="E3" s="67" t="b">
        <f t="shared" ref="E3:E66" si="3">EXACT(B3,C3)</f>
        <v>1</v>
      </c>
    </row>
    <row r="4" spans="1:7" x14ac:dyDescent="0.3">
      <c r="A4" s="41">
        <v>3</v>
      </c>
      <c r="B4" s="41">
        <f t="shared" si="0"/>
        <v>0</v>
      </c>
      <c r="C4" s="41">
        <f t="shared" si="1"/>
        <v>0</v>
      </c>
      <c r="D4" s="41">
        <f t="shared" si="2"/>
        <v>0</v>
      </c>
      <c r="E4" s="67" t="b">
        <f t="shared" si="3"/>
        <v>1</v>
      </c>
    </row>
    <row r="5" spans="1:7" x14ac:dyDescent="0.3">
      <c r="A5" s="41">
        <v>4</v>
      </c>
      <c r="B5" s="41">
        <f t="shared" si="0"/>
        <v>0</v>
      </c>
      <c r="C5" s="41">
        <f t="shared" si="1"/>
        <v>0</v>
      </c>
      <c r="D5" s="41">
        <f t="shared" si="2"/>
        <v>0</v>
      </c>
      <c r="E5" s="67" t="b">
        <f t="shared" si="3"/>
        <v>1</v>
      </c>
    </row>
    <row r="6" spans="1:7" x14ac:dyDescent="0.3">
      <c r="A6" s="41">
        <v>5</v>
      </c>
      <c r="B6" s="41">
        <f t="shared" si="0"/>
        <v>0</v>
      </c>
      <c r="C6" s="41">
        <f t="shared" si="1"/>
        <v>0</v>
      </c>
      <c r="D6" s="41">
        <f t="shared" si="2"/>
        <v>0</v>
      </c>
      <c r="E6" s="67" t="b">
        <f t="shared" si="3"/>
        <v>1</v>
      </c>
    </row>
    <row r="7" spans="1:7" x14ac:dyDescent="0.3">
      <c r="A7" s="41">
        <v>6</v>
      </c>
      <c r="B7" s="41">
        <f t="shared" si="0"/>
        <v>0</v>
      </c>
      <c r="C7" s="41">
        <f t="shared" si="1"/>
        <v>0</v>
      </c>
      <c r="D7" s="41">
        <f t="shared" si="2"/>
        <v>0</v>
      </c>
      <c r="E7" s="67" t="b">
        <f t="shared" si="3"/>
        <v>1</v>
      </c>
    </row>
    <row r="8" spans="1:7" x14ac:dyDescent="0.3">
      <c r="A8" s="41">
        <v>7</v>
      </c>
      <c r="B8" s="41">
        <f t="shared" si="0"/>
        <v>0</v>
      </c>
      <c r="C8" s="41">
        <f t="shared" si="1"/>
        <v>0</v>
      </c>
      <c r="D8" s="41">
        <f t="shared" si="2"/>
        <v>0</v>
      </c>
      <c r="E8" s="67" t="b">
        <f t="shared" si="3"/>
        <v>1</v>
      </c>
    </row>
    <row r="9" spans="1:7" x14ac:dyDescent="0.3">
      <c r="A9" s="41">
        <v>8</v>
      </c>
      <c r="B9" s="41">
        <f t="shared" si="0"/>
        <v>0</v>
      </c>
      <c r="C9" s="41">
        <f t="shared" si="1"/>
        <v>0</v>
      </c>
      <c r="D9" s="41">
        <f t="shared" si="2"/>
        <v>0</v>
      </c>
      <c r="E9" s="67" t="b">
        <f t="shared" si="3"/>
        <v>1</v>
      </c>
    </row>
    <row r="10" spans="1:7" x14ac:dyDescent="0.3">
      <c r="A10" s="41">
        <v>9</v>
      </c>
      <c r="B10" s="41">
        <f t="shared" si="0"/>
        <v>0</v>
      </c>
      <c r="C10" s="41">
        <f t="shared" si="1"/>
        <v>0</v>
      </c>
      <c r="D10" s="41">
        <f t="shared" si="2"/>
        <v>0</v>
      </c>
      <c r="E10" s="67" t="b">
        <f t="shared" si="3"/>
        <v>1</v>
      </c>
    </row>
    <row r="11" spans="1:7" x14ac:dyDescent="0.3">
      <c r="A11" s="41">
        <v>10</v>
      </c>
      <c r="B11" s="41">
        <f t="shared" si="0"/>
        <v>0</v>
      </c>
      <c r="C11" s="41">
        <f t="shared" si="1"/>
        <v>0</v>
      </c>
      <c r="D11" s="41">
        <f t="shared" si="2"/>
        <v>0</v>
      </c>
      <c r="E11" s="67" t="b">
        <f t="shared" si="3"/>
        <v>1</v>
      </c>
    </row>
    <row r="12" spans="1:7" x14ac:dyDescent="0.3">
      <c r="A12" s="41">
        <v>11</v>
      </c>
      <c r="B12" s="41">
        <f t="shared" si="0"/>
        <v>0</v>
      </c>
      <c r="C12" s="41">
        <f t="shared" si="1"/>
        <v>0</v>
      </c>
      <c r="D12" s="41">
        <f t="shared" si="2"/>
        <v>0</v>
      </c>
      <c r="E12" s="67" t="b">
        <f t="shared" si="3"/>
        <v>1</v>
      </c>
    </row>
    <row r="13" spans="1:7" x14ac:dyDescent="0.3">
      <c r="A13" s="41">
        <v>12</v>
      </c>
      <c r="B13" s="41">
        <f t="shared" si="0"/>
        <v>0</v>
      </c>
      <c r="C13" s="41">
        <f t="shared" si="1"/>
        <v>0</v>
      </c>
      <c r="D13" s="41">
        <f t="shared" si="2"/>
        <v>0</v>
      </c>
      <c r="E13" s="67" t="b">
        <f t="shared" si="3"/>
        <v>1</v>
      </c>
    </row>
    <row r="14" spans="1:7" x14ac:dyDescent="0.3">
      <c r="A14" s="41">
        <v>13</v>
      </c>
      <c r="B14" s="41">
        <f t="shared" si="0"/>
        <v>0</v>
      </c>
      <c r="C14" s="41">
        <f t="shared" si="1"/>
        <v>0</v>
      </c>
      <c r="D14" s="41">
        <f t="shared" si="2"/>
        <v>0</v>
      </c>
      <c r="E14" s="67" t="b">
        <f t="shared" si="3"/>
        <v>1</v>
      </c>
    </row>
    <row r="15" spans="1:7" x14ac:dyDescent="0.3">
      <c r="A15" s="41">
        <v>14</v>
      </c>
      <c r="B15" s="41">
        <f t="shared" si="0"/>
        <v>0</v>
      </c>
      <c r="C15" s="41">
        <f t="shared" si="1"/>
        <v>0</v>
      </c>
      <c r="D15" s="41">
        <f t="shared" si="2"/>
        <v>0</v>
      </c>
      <c r="E15" s="67" t="b">
        <f t="shared" si="3"/>
        <v>1</v>
      </c>
    </row>
    <row r="16" spans="1:7" x14ac:dyDescent="0.3">
      <c r="A16" s="41">
        <v>15</v>
      </c>
      <c r="B16" s="41">
        <f t="shared" si="0"/>
        <v>0</v>
      </c>
      <c r="C16" s="41">
        <f t="shared" si="1"/>
        <v>0</v>
      </c>
      <c r="D16" s="41">
        <f t="shared" si="2"/>
        <v>0</v>
      </c>
      <c r="E16" s="67" t="b">
        <f t="shared" si="3"/>
        <v>1</v>
      </c>
    </row>
    <row r="17" spans="1:5" x14ac:dyDescent="0.3">
      <c r="A17" s="41">
        <v>16</v>
      </c>
      <c r="B17" s="41">
        <f t="shared" si="0"/>
        <v>0</v>
      </c>
      <c r="C17" s="41">
        <f t="shared" si="1"/>
        <v>0</v>
      </c>
      <c r="D17" s="41">
        <f t="shared" si="2"/>
        <v>0</v>
      </c>
      <c r="E17" s="67" t="b">
        <f t="shared" si="3"/>
        <v>1</v>
      </c>
    </row>
    <row r="18" spans="1:5" x14ac:dyDescent="0.3">
      <c r="A18" s="41">
        <v>17</v>
      </c>
      <c r="B18" s="41">
        <f t="shared" si="0"/>
        <v>0</v>
      </c>
      <c r="C18" s="41">
        <f t="shared" si="1"/>
        <v>0</v>
      </c>
      <c r="D18" s="41">
        <f t="shared" si="2"/>
        <v>0</v>
      </c>
      <c r="E18" s="67" t="b">
        <f t="shared" si="3"/>
        <v>1</v>
      </c>
    </row>
    <row r="19" spans="1:5" x14ac:dyDescent="0.3">
      <c r="A19" s="41">
        <v>18</v>
      </c>
      <c r="B19" s="41">
        <f t="shared" si="0"/>
        <v>0</v>
      </c>
      <c r="C19" s="41">
        <f t="shared" si="1"/>
        <v>0</v>
      </c>
      <c r="D19" s="41">
        <f t="shared" si="2"/>
        <v>0</v>
      </c>
      <c r="E19" s="67" t="b">
        <f t="shared" si="3"/>
        <v>1</v>
      </c>
    </row>
    <row r="20" spans="1:5" x14ac:dyDescent="0.3">
      <c r="A20" s="41">
        <v>19</v>
      </c>
      <c r="B20" s="41">
        <f t="shared" si="0"/>
        <v>0</v>
      </c>
      <c r="C20" s="41">
        <f t="shared" si="1"/>
        <v>0</v>
      </c>
      <c r="D20" s="41">
        <f t="shared" si="2"/>
        <v>0</v>
      </c>
      <c r="E20" s="67" t="b">
        <f t="shared" si="3"/>
        <v>1</v>
      </c>
    </row>
    <row r="21" spans="1:5" x14ac:dyDescent="0.3">
      <c r="A21" s="41">
        <v>20</v>
      </c>
      <c r="B21" s="41">
        <f t="shared" si="0"/>
        <v>0</v>
      </c>
      <c r="C21" s="41">
        <f t="shared" si="1"/>
        <v>0</v>
      </c>
      <c r="D21" s="41">
        <f t="shared" si="2"/>
        <v>0</v>
      </c>
      <c r="E21" s="67" t="b">
        <f t="shared" si="3"/>
        <v>1</v>
      </c>
    </row>
    <row r="22" spans="1:5" x14ac:dyDescent="0.3">
      <c r="A22" s="41">
        <v>21</v>
      </c>
      <c r="B22" s="41">
        <f t="shared" si="0"/>
        <v>0</v>
      </c>
      <c r="C22" s="41">
        <f t="shared" si="1"/>
        <v>0</v>
      </c>
      <c r="D22" s="41">
        <f t="shared" si="2"/>
        <v>0</v>
      </c>
      <c r="E22" s="67" t="b">
        <f t="shared" si="3"/>
        <v>1</v>
      </c>
    </row>
    <row r="23" spans="1:5" x14ac:dyDescent="0.3">
      <c r="A23" s="41">
        <v>22</v>
      </c>
      <c r="B23" s="41">
        <f t="shared" si="0"/>
        <v>0</v>
      </c>
      <c r="C23" s="41">
        <f t="shared" si="1"/>
        <v>0</v>
      </c>
      <c r="D23" s="41">
        <f t="shared" si="2"/>
        <v>0</v>
      </c>
      <c r="E23" s="67" t="b">
        <f t="shared" si="3"/>
        <v>1</v>
      </c>
    </row>
    <row r="24" spans="1:5" x14ac:dyDescent="0.3">
      <c r="A24" s="41">
        <v>23</v>
      </c>
      <c r="B24" s="41">
        <f t="shared" si="0"/>
        <v>0</v>
      </c>
      <c r="C24" s="41">
        <f t="shared" si="1"/>
        <v>0</v>
      </c>
      <c r="D24" s="41">
        <f t="shared" si="2"/>
        <v>0</v>
      </c>
      <c r="E24" s="67" t="b">
        <f t="shared" si="3"/>
        <v>1</v>
      </c>
    </row>
    <row r="25" spans="1:5" x14ac:dyDescent="0.3">
      <c r="A25" s="41">
        <v>24</v>
      </c>
      <c r="B25" s="41">
        <f t="shared" si="0"/>
        <v>0</v>
      </c>
      <c r="C25" s="41">
        <f t="shared" si="1"/>
        <v>0</v>
      </c>
      <c r="D25" s="41">
        <f t="shared" si="2"/>
        <v>0</v>
      </c>
      <c r="E25" s="67" t="b">
        <f t="shared" si="3"/>
        <v>1</v>
      </c>
    </row>
    <row r="26" spans="1:5" x14ac:dyDescent="0.3">
      <c r="A26" s="41">
        <v>25</v>
      </c>
      <c r="B26" s="41">
        <f t="shared" si="0"/>
        <v>0</v>
      </c>
      <c r="C26" s="41">
        <f t="shared" si="1"/>
        <v>0</v>
      </c>
      <c r="D26" s="41">
        <f t="shared" si="2"/>
        <v>0</v>
      </c>
      <c r="E26" s="67" t="b">
        <f t="shared" si="3"/>
        <v>1</v>
      </c>
    </row>
    <row r="27" spans="1:5" x14ac:dyDescent="0.3">
      <c r="A27" s="41">
        <v>26</v>
      </c>
      <c r="B27" s="41">
        <f t="shared" si="0"/>
        <v>0</v>
      </c>
      <c r="C27" s="41">
        <f t="shared" si="1"/>
        <v>0</v>
      </c>
      <c r="D27" s="41">
        <f t="shared" si="2"/>
        <v>0</v>
      </c>
      <c r="E27" s="67" t="b">
        <f t="shared" si="3"/>
        <v>1</v>
      </c>
    </row>
    <row r="28" spans="1:5" x14ac:dyDescent="0.3">
      <c r="A28" s="41">
        <v>27</v>
      </c>
      <c r="B28" s="41">
        <f t="shared" si="0"/>
        <v>0</v>
      </c>
      <c r="C28" s="41">
        <f t="shared" si="1"/>
        <v>0</v>
      </c>
      <c r="D28" s="41">
        <f t="shared" si="2"/>
        <v>0</v>
      </c>
      <c r="E28" s="67" t="b">
        <f t="shared" si="3"/>
        <v>1</v>
      </c>
    </row>
    <row r="29" spans="1:5" x14ac:dyDescent="0.3">
      <c r="A29" s="41">
        <v>28</v>
      </c>
      <c r="B29" s="41">
        <f t="shared" si="0"/>
        <v>0</v>
      </c>
      <c r="C29" s="41">
        <f t="shared" si="1"/>
        <v>0</v>
      </c>
      <c r="D29" s="41">
        <f t="shared" si="2"/>
        <v>0</v>
      </c>
      <c r="E29" s="67" t="b">
        <f t="shared" si="3"/>
        <v>1</v>
      </c>
    </row>
    <row r="30" spans="1:5" x14ac:dyDescent="0.3">
      <c r="A30" s="41">
        <v>29</v>
      </c>
      <c r="B30" s="41">
        <f t="shared" si="0"/>
        <v>0</v>
      </c>
      <c r="C30" s="41">
        <f t="shared" si="1"/>
        <v>0</v>
      </c>
      <c r="D30" s="41">
        <f t="shared" si="2"/>
        <v>0</v>
      </c>
      <c r="E30" s="67" t="b">
        <f t="shared" si="3"/>
        <v>1</v>
      </c>
    </row>
    <row r="31" spans="1:5" x14ac:dyDescent="0.3">
      <c r="A31" s="41">
        <v>30</v>
      </c>
      <c r="B31" s="41">
        <f t="shared" si="0"/>
        <v>0</v>
      </c>
      <c r="C31" s="41">
        <f t="shared" si="1"/>
        <v>0</v>
      </c>
      <c r="D31" s="41">
        <f t="shared" si="2"/>
        <v>0</v>
      </c>
      <c r="E31" s="67" t="b">
        <f t="shared" si="3"/>
        <v>1</v>
      </c>
    </row>
    <row r="32" spans="1:5" x14ac:dyDescent="0.3">
      <c r="A32" s="41">
        <v>31</v>
      </c>
      <c r="B32" s="41">
        <f t="shared" si="0"/>
        <v>0</v>
      </c>
      <c r="C32" s="41">
        <f t="shared" si="1"/>
        <v>0</v>
      </c>
      <c r="D32" s="41">
        <f t="shared" si="2"/>
        <v>0</v>
      </c>
      <c r="E32" s="67" t="b">
        <f t="shared" si="3"/>
        <v>1</v>
      </c>
    </row>
    <row r="33" spans="1:5" x14ac:dyDescent="0.3">
      <c r="A33" s="41">
        <v>32</v>
      </c>
      <c r="B33" s="41">
        <f t="shared" si="0"/>
        <v>0</v>
      </c>
      <c r="C33" s="41">
        <f t="shared" si="1"/>
        <v>0</v>
      </c>
      <c r="D33" s="41">
        <f t="shared" si="2"/>
        <v>0</v>
      </c>
      <c r="E33" s="67" t="b">
        <f t="shared" si="3"/>
        <v>1</v>
      </c>
    </row>
    <row r="34" spans="1:5" x14ac:dyDescent="0.3">
      <c r="A34" s="41">
        <v>33</v>
      </c>
      <c r="B34" s="41">
        <f t="shared" si="0"/>
        <v>0</v>
      </c>
      <c r="C34" s="41">
        <f t="shared" si="1"/>
        <v>0</v>
      </c>
      <c r="D34" s="41">
        <f t="shared" si="2"/>
        <v>0</v>
      </c>
      <c r="E34" s="67" t="b">
        <f t="shared" si="3"/>
        <v>1</v>
      </c>
    </row>
    <row r="35" spans="1:5" x14ac:dyDescent="0.3">
      <c r="A35" s="41">
        <v>34</v>
      </c>
      <c r="B35" s="41">
        <f t="shared" si="0"/>
        <v>0</v>
      </c>
      <c r="C35" s="41">
        <f t="shared" si="1"/>
        <v>0</v>
      </c>
      <c r="D35" s="41">
        <f t="shared" si="2"/>
        <v>0</v>
      </c>
      <c r="E35" s="67" t="b">
        <f t="shared" si="3"/>
        <v>1</v>
      </c>
    </row>
    <row r="36" spans="1:5" x14ac:dyDescent="0.3">
      <c r="A36" s="41">
        <v>35</v>
      </c>
      <c r="B36" s="41">
        <f t="shared" si="0"/>
        <v>0</v>
      </c>
      <c r="C36" s="41">
        <f t="shared" si="1"/>
        <v>0</v>
      </c>
      <c r="D36" s="41">
        <f t="shared" si="2"/>
        <v>0</v>
      </c>
      <c r="E36" s="67" t="b">
        <f t="shared" si="3"/>
        <v>1</v>
      </c>
    </row>
    <row r="37" spans="1:5" x14ac:dyDescent="0.3">
      <c r="A37" s="41">
        <v>36</v>
      </c>
      <c r="B37" s="41">
        <f t="shared" si="0"/>
        <v>0</v>
      </c>
      <c r="C37" s="41">
        <f t="shared" si="1"/>
        <v>0</v>
      </c>
      <c r="D37" s="41">
        <f t="shared" si="2"/>
        <v>0</v>
      </c>
      <c r="E37" s="67" t="b">
        <f t="shared" si="3"/>
        <v>1</v>
      </c>
    </row>
    <row r="38" spans="1:5" x14ac:dyDescent="0.3">
      <c r="A38" s="41">
        <v>37</v>
      </c>
      <c r="B38" s="41">
        <f t="shared" si="0"/>
        <v>0</v>
      </c>
      <c r="C38" s="41">
        <f t="shared" si="1"/>
        <v>0</v>
      </c>
      <c r="D38" s="41">
        <f t="shared" si="2"/>
        <v>0</v>
      </c>
      <c r="E38" s="67" t="b">
        <f t="shared" si="3"/>
        <v>1</v>
      </c>
    </row>
    <row r="39" spans="1:5" x14ac:dyDescent="0.3">
      <c r="A39" s="41">
        <v>38</v>
      </c>
      <c r="B39" s="41">
        <f t="shared" si="0"/>
        <v>0</v>
      </c>
      <c r="C39" s="41">
        <f t="shared" si="1"/>
        <v>0</v>
      </c>
      <c r="D39" s="41">
        <f t="shared" si="2"/>
        <v>0</v>
      </c>
      <c r="E39" s="67" t="b">
        <f t="shared" si="3"/>
        <v>1</v>
      </c>
    </row>
    <row r="40" spans="1:5" x14ac:dyDescent="0.3">
      <c r="A40" s="41">
        <v>39</v>
      </c>
      <c r="B40" s="41">
        <f t="shared" si="0"/>
        <v>0</v>
      </c>
      <c r="C40" s="41">
        <f t="shared" si="1"/>
        <v>0</v>
      </c>
      <c r="D40" s="41">
        <f t="shared" si="2"/>
        <v>0</v>
      </c>
      <c r="E40" s="67" t="b">
        <f t="shared" si="3"/>
        <v>1</v>
      </c>
    </row>
    <row r="41" spans="1:5" x14ac:dyDescent="0.3">
      <c r="A41" s="41">
        <v>40</v>
      </c>
      <c r="B41" s="41">
        <f t="shared" si="0"/>
        <v>0</v>
      </c>
      <c r="C41" s="41">
        <f t="shared" si="1"/>
        <v>0</v>
      </c>
      <c r="D41" s="41">
        <f t="shared" si="2"/>
        <v>0</v>
      </c>
      <c r="E41" s="67" t="b">
        <f t="shared" si="3"/>
        <v>1</v>
      </c>
    </row>
    <row r="42" spans="1:5" x14ac:dyDescent="0.3">
      <c r="A42" s="41">
        <v>41</v>
      </c>
      <c r="B42" s="41">
        <f t="shared" si="0"/>
        <v>0</v>
      </c>
      <c r="C42" s="41">
        <f t="shared" si="1"/>
        <v>0</v>
      </c>
      <c r="D42" s="41">
        <f t="shared" si="2"/>
        <v>0</v>
      </c>
      <c r="E42" s="67" t="b">
        <f t="shared" si="3"/>
        <v>1</v>
      </c>
    </row>
    <row r="43" spans="1:5" x14ac:dyDescent="0.3">
      <c r="A43" s="41">
        <v>42</v>
      </c>
      <c r="B43" s="41">
        <f t="shared" si="0"/>
        <v>0</v>
      </c>
      <c r="C43" s="41">
        <f t="shared" si="1"/>
        <v>0</v>
      </c>
      <c r="D43" s="41">
        <f t="shared" si="2"/>
        <v>0</v>
      </c>
      <c r="E43" s="67" t="b">
        <f t="shared" si="3"/>
        <v>1</v>
      </c>
    </row>
    <row r="44" spans="1:5" x14ac:dyDescent="0.3">
      <c r="A44" s="41">
        <v>43</v>
      </c>
      <c r="B44" s="41">
        <f t="shared" si="0"/>
        <v>0</v>
      </c>
      <c r="C44" s="41">
        <f t="shared" si="1"/>
        <v>0</v>
      </c>
      <c r="D44" s="41">
        <f t="shared" si="2"/>
        <v>0</v>
      </c>
      <c r="E44" s="67" t="b">
        <f t="shared" si="3"/>
        <v>1</v>
      </c>
    </row>
    <row r="45" spans="1:5" x14ac:dyDescent="0.3">
      <c r="A45" s="41">
        <v>44</v>
      </c>
      <c r="B45" s="41">
        <f t="shared" si="0"/>
        <v>0</v>
      </c>
      <c r="C45" s="41">
        <f t="shared" si="1"/>
        <v>0</v>
      </c>
      <c r="D45" s="41">
        <f t="shared" si="2"/>
        <v>0</v>
      </c>
      <c r="E45" s="67" t="b">
        <f t="shared" si="3"/>
        <v>1</v>
      </c>
    </row>
    <row r="46" spans="1:5" x14ac:dyDescent="0.3">
      <c r="A46" s="41">
        <v>45</v>
      </c>
      <c r="B46" s="41">
        <f t="shared" si="0"/>
        <v>0</v>
      </c>
      <c r="C46" s="41">
        <f t="shared" si="1"/>
        <v>0</v>
      </c>
      <c r="D46" s="41">
        <f t="shared" si="2"/>
        <v>0</v>
      </c>
      <c r="E46" s="67" t="b">
        <f t="shared" si="3"/>
        <v>1</v>
      </c>
    </row>
    <row r="47" spans="1:5" x14ac:dyDescent="0.3">
      <c r="A47" s="41">
        <v>46</v>
      </c>
      <c r="B47" s="41">
        <f t="shared" si="0"/>
        <v>0</v>
      </c>
      <c r="C47" s="41">
        <f t="shared" si="1"/>
        <v>0</v>
      </c>
      <c r="D47" s="41">
        <f t="shared" si="2"/>
        <v>0</v>
      </c>
      <c r="E47" s="67" t="b">
        <f t="shared" si="3"/>
        <v>1</v>
      </c>
    </row>
    <row r="48" spans="1:5" x14ac:dyDescent="0.3">
      <c r="A48" s="41">
        <v>47</v>
      </c>
      <c r="B48" s="41">
        <f t="shared" si="0"/>
        <v>0</v>
      </c>
      <c r="C48" s="41">
        <f t="shared" si="1"/>
        <v>0</v>
      </c>
      <c r="D48" s="41">
        <f t="shared" si="2"/>
        <v>0</v>
      </c>
      <c r="E48" s="67" t="b">
        <f t="shared" si="3"/>
        <v>1</v>
      </c>
    </row>
    <row r="49" spans="1:5" x14ac:dyDescent="0.3">
      <c r="A49" s="41">
        <v>48</v>
      </c>
      <c r="B49" s="41">
        <f t="shared" si="0"/>
        <v>0</v>
      </c>
      <c r="C49" s="41">
        <f t="shared" si="1"/>
        <v>0</v>
      </c>
      <c r="D49" s="41">
        <f t="shared" si="2"/>
        <v>0</v>
      </c>
      <c r="E49" s="67" t="b">
        <f t="shared" si="3"/>
        <v>1</v>
      </c>
    </row>
    <row r="50" spans="1:5" x14ac:dyDescent="0.3">
      <c r="A50" s="41">
        <v>49</v>
      </c>
      <c r="B50" s="41">
        <f t="shared" si="0"/>
        <v>0</v>
      </c>
      <c r="C50" s="41">
        <f t="shared" si="1"/>
        <v>0</v>
      </c>
      <c r="D50" s="41">
        <f t="shared" si="2"/>
        <v>0</v>
      </c>
      <c r="E50" s="67" t="b">
        <f t="shared" si="3"/>
        <v>1</v>
      </c>
    </row>
    <row r="51" spans="1:5" x14ac:dyDescent="0.3">
      <c r="A51" s="41">
        <v>50</v>
      </c>
      <c r="B51" s="41">
        <f t="shared" si="0"/>
        <v>0</v>
      </c>
      <c r="C51" s="41">
        <f t="shared" si="1"/>
        <v>0</v>
      </c>
      <c r="D51" s="41">
        <f t="shared" si="2"/>
        <v>0</v>
      </c>
      <c r="E51" s="67" t="b">
        <f t="shared" si="3"/>
        <v>1</v>
      </c>
    </row>
    <row r="52" spans="1:5" x14ac:dyDescent="0.3">
      <c r="A52" s="41">
        <v>51</v>
      </c>
      <c r="B52" s="41">
        <f t="shared" si="0"/>
        <v>0</v>
      </c>
      <c r="C52" s="41">
        <f t="shared" si="1"/>
        <v>0</v>
      </c>
      <c r="D52" s="41">
        <f t="shared" si="2"/>
        <v>0</v>
      </c>
      <c r="E52" s="67" t="b">
        <f t="shared" si="3"/>
        <v>1</v>
      </c>
    </row>
    <row r="53" spans="1:5" x14ac:dyDescent="0.3">
      <c r="A53" s="41">
        <v>52</v>
      </c>
      <c r="B53" s="41">
        <f t="shared" si="0"/>
        <v>0</v>
      </c>
      <c r="C53" s="41">
        <f t="shared" si="1"/>
        <v>0</v>
      </c>
      <c r="D53" s="41">
        <f t="shared" si="2"/>
        <v>0</v>
      </c>
      <c r="E53" s="67" t="b">
        <f t="shared" si="3"/>
        <v>1</v>
      </c>
    </row>
    <row r="54" spans="1:5" x14ac:dyDescent="0.3">
      <c r="A54" s="41">
        <v>53</v>
      </c>
      <c r="B54" s="41">
        <f t="shared" si="0"/>
        <v>0</v>
      </c>
      <c r="C54" s="41">
        <f t="shared" si="1"/>
        <v>0</v>
      </c>
      <c r="D54" s="41">
        <f t="shared" si="2"/>
        <v>0</v>
      </c>
      <c r="E54" s="67" t="b">
        <f t="shared" si="3"/>
        <v>1</v>
      </c>
    </row>
    <row r="55" spans="1:5" x14ac:dyDescent="0.3">
      <c r="A55" s="41">
        <v>54</v>
      </c>
      <c r="B55" s="41">
        <f t="shared" si="0"/>
        <v>0</v>
      </c>
      <c r="C55" s="41">
        <f t="shared" si="1"/>
        <v>0</v>
      </c>
      <c r="D55" s="41">
        <f t="shared" si="2"/>
        <v>0</v>
      </c>
      <c r="E55" s="67" t="b">
        <f t="shared" si="3"/>
        <v>1</v>
      </c>
    </row>
    <row r="56" spans="1:5" x14ac:dyDescent="0.3">
      <c r="A56" s="41">
        <v>55</v>
      </c>
      <c r="B56" s="41">
        <f t="shared" si="0"/>
        <v>0</v>
      </c>
      <c r="C56" s="41">
        <f t="shared" si="1"/>
        <v>0</v>
      </c>
      <c r="D56" s="41">
        <f t="shared" si="2"/>
        <v>0</v>
      </c>
      <c r="E56" s="67" t="b">
        <f t="shared" si="3"/>
        <v>1</v>
      </c>
    </row>
    <row r="57" spans="1:5" x14ac:dyDescent="0.3">
      <c r="A57" s="41">
        <v>56</v>
      </c>
      <c r="B57" s="41">
        <f t="shared" si="0"/>
        <v>0</v>
      </c>
      <c r="C57" s="41">
        <f t="shared" si="1"/>
        <v>0</v>
      </c>
      <c r="D57" s="41">
        <f t="shared" si="2"/>
        <v>0</v>
      </c>
      <c r="E57" s="67" t="b">
        <f t="shared" si="3"/>
        <v>1</v>
      </c>
    </row>
    <row r="58" spans="1:5" x14ac:dyDescent="0.3">
      <c r="A58" s="41">
        <v>57</v>
      </c>
      <c r="B58" s="41">
        <f t="shared" si="0"/>
        <v>0</v>
      </c>
      <c r="C58" s="41">
        <f t="shared" si="1"/>
        <v>0</v>
      </c>
      <c r="D58" s="41">
        <f t="shared" si="2"/>
        <v>0</v>
      </c>
      <c r="E58" s="67" t="b">
        <f t="shared" si="3"/>
        <v>1</v>
      </c>
    </row>
    <row r="59" spans="1:5" x14ac:dyDescent="0.3">
      <c r="A59" s="41">
        <v>58</v>
      </c>
      <c r="B59" s="41">
        <f t="shared" si="0"/>
        <v>0</v>
      </c>
      <c r="C59" s="41">
        <f t="shared" si="1"/>
        <v>0</v>
      </c>
      <c r="D59" s="41">
        <f t="shared" si="2"/>
        <v>0</v>
      </c>
      <c r="E59" s="67" t="b">
        <f t="shared" si="3"/>
        <v>1</v>
      </c>
    </row>
    <row r="60" spans="1:5" x14ac:dyDescent="0.3">
      <c r="A60" s="41">
        <v>59</v>
      </c>
      <c r="B60" s="41">
        <f t="shared" si="0"/>
        <v>0</v>
      </c>
      <c r="C60" s="41" t="str">
        <f t="shared" si="1"/>
        <v xml:space="preserve"> </v>
      </c>
      <c r="D60" s="41" t="str">
        <f t="shared" si="2"/>
        <v xml:space="preserve"> </v>
      </c>
      <c r="E60" s="67" t="b">
        <f t="shared" si="3"/>
        <v>0</v>
      </c>
    </row>
    <row r="61" spans="1:5" x14ac:dyDescent="0.3">
      <c r="A61" s="41">
        <v>60</v>
      </c>
      <c r="B61" s="41">
        <f t="shared" si="0"/>
        <v>0</v>
      </c>
      <c r="C61" s="41">
        <f t="shared" si="1"/>
        <v>0</v>
      </c>
      <c r="D61" s="41">
        <f t="shared" si="2"/>
        <v>0</v>
      </c>
      <c r="E61" s="67" t="b">
        <f t="shared" si="3"/>
        <v>1</v>
      </c>
    </row>
    <row r="62" spans="1:5" x14ac:dyDescent="0.3">
      <c r="A62" s="41">
        <v>61</v>
      </c>
      <c r="B62" s="41">
        <f t="shared" si="0"/>
        <v>0</v>
      </c>
      <c r="C62" s="41">
        <f t="shared" si="1"/>
        <v>0</v>
      </c>
      <c r="D62" s="41">
        <f t="shared" si="2"/>
        <v>0</v>
      </c>
      <c r="E62" s="67" t="b">
        <f t="shared" si="3"/>
        <v>1</v>
      </c>
    </row>
    <row r="63" spans="1:5" x14ac:dyDescent="0.3">
      <c r="A63" s="41">
        <v>62</v>
      </c>
      <c r="B63" s="41">
        <f t="shared" si="0"/>
        <v>0</v>
      </c>
      <c r="C63" s="41">
        <f t="shared" si="1"/>
        <v>0</v>
      </c>
      <c r="D63" s="41">
        <f t="shared" si="2"/>
        <v>0</v>
      </c>
      <c r="E63" s="67" t="b">
        <f t="shared" si="3"/>
        <v>1</v>
      </c>
    </row>
    <row r="64" spans="1:5" x14ac:dyDescent="0.3">
      <c r="A64" s="41">
        <v>63</v>
      </c>
      <c r="B64" s="41">
        <f t="shared" si="0"/>
        <v>0</v>
      </c>
      <c r="C64" s="41">
        <f t="shared" si="1"/>
        <v>0</v>
      </c>
      <c r="D64" s="41">
        <f t="shared" si="2"/>
        <v>0</v>
      </c>
      <c r="E64" s="67" t="b">
        <f t="shared" si="3"/>
        <v>1</v>
      </c>
    </row>
    <row r="65" spans="1:5" x14ac:dyDescent="0.3">
      <c r="A65" s="41">
        <v>64</v>
      </c>
      <c r="B65" s="41">
        <f t="shared" si="0"/>
        <v>0</v>
      </c>
      <c r="C65" s="41">
        <f t="shared" si="1"/>
        <v>0</v>
      </c>
      <c r="D65" s="41">
        <f t="shared" si="2"/>
        <v>0</v>
      </c>
      <c r="E65" s="67" t="b">
        <f t="shared" si="3"/>
        <v>1</v>
      </c>
    </row>
    <row r="66" spans="1:5" x14ac:dyDescent="0.3">
      <c r="A66" s="41">
        <v>65</v>
      </c>
      <c r="B66" s="41">
        <f t="shared" ref="B66:B129" si="4">VLOOKUP(A66,AQAP1,3,FALSE)</f>
        <v>0</v>
      </c>
      <c r="C66" s="41">
        <f t="shared" ref="C66:C129" si="5">VLOOKUP(A66,AQAP2, 3, FALSE)</f>
        <v>0</v>
      </c>
      <c r="D66" s="41">
        <f t="shared" ref="D66:D129" si="6">VLOOKUP(A66,AQAP3, 3, FALSE)</f>
        <v>0</v>
      </c>
      <c r="E66" s="67" t="b">
        <f t="shared" si="3"/>
        <v>1</v>
      </c>
    </row>
    <row r="67" spans="1:5" x14ac:dyDescent="0.3">
      <c r="A67" s="41">
        <v>66</v>
      </c>
      <c r="B67" s="41">
        <f t="shared" si="4"/>
        <v>0</v>
      </c>
      <c r="C67" s="41">
        <f t="shared" si="5"/>
        <v>0</v>
      </c>
      <c r="D67" s="41">
        <f t="shared" si="6"/>
        <v>0</v>
      </c>
      <c r="E67" s="67" t="b">
        <f t="shared" ref="E67:E130" si="7">EXACT(B67,C67)</f>
        <v>1</v>
      </c>
    </row>
    <row r="68" spans="1:5" x14ac:dyDescent="0.3">
      <c r="A68" s="41">
        <v>67</v>
      </c>
      <c r="B68" s="41">
        <f t="shared" si="4"/>
        <v>0</v>
      </c>
      <c r="C68" s="41">
        <f t="shared" si="5"/>
        <v>0</v>
      </c>
      <c r="D68" s="41">
        <f t="shared" si="6"/>
        <v>0</v>
      </c>
      <c r="E68" s="67" t="b">
        <f t="shared" si="7"/>
        <v>1</v>
      </c>
    </row>
    <row r="69" spans="1:5" x14ac:dyDescent="0.3">
      <c r="A69" s="41">
        <v>68</v>
      </c>
      <c r="B69" s="41">
        <f t="shared" si="4"/>
        <v>0</v>
      </c>
      <c r="C69" s="41">
        <f t="shared" si="5"/>
        <v>0</v>
      </c>
      <c r="D69" s="41">
        <f t="shared" si="6"/>
        <v>0</v>
      </c>
      <c r="E69" s="67" t="b">
        <f t="shared" si="7"/>
        <v>1</v>
      </c>
    </row>
    <row r="70" spans="1:5" x14ac:dyDescent="0.3">
      <c r="A70" s="41">
        <v>69</v>
      </c>
      <c r="B70" s="41">
        <f t="shared" si="4"/>
        <v>0</v>
      </c>
      <c r="C70" s="41">
        <f t="shared" si="5"/>
        <v>0</v>
      </c>
      <c r="D70" s="41">
        <f t="shared" si="6"/>
        <v>0</v>
      </c>
      <c r="E70" s="67" t="b">
        <f t="shared" si="7"/>
        <v>1</v>
      </c>
    </row>
    <row r="71" spans="1:5" x14ac:dyDescent="0.3">
      <c r="A71" s="41">
        <v>70</v>
      </c>
      <c r="B71" s="41">
        <f t="shared" si="4"/>
        <v>0</v>
      </c>
      <c r="C71" s="41">
        <f t="shared" si="5"/>
        <v>0</v>
      </c>
      <c r="D71" s="41">
        <f t="shared" si="6"/>
        <v>0</v>
      </c>
      <c r="E71" s="67" t="b">
        <f t="shared" si="7"/>
        <v>1</v>
      </c>
    </row>
    <row r="72" spans="1:5" x14ac:dyDescent="0.3">
      <c r="A72" s="41">
        <v>71</v>
      </c>
      <c r="B72" s="41">
        <f t="shared" si="4"/>
        <v>0</v>
      </c>
      <c r="C72" s="41">
        <f t="shared" si="5"/>
        <v>0</v>
      </c>
      <c r="D72" s="41">
        <f t="shared" si="6"/>
        <v>0</v>
      </c>
      <c r="E72" s="67" t="b">
        <f t="shared" si="7"/>
        <v>1</v>
      </c>
    </row>
    <row r="73" spans="1:5" x14ac:dyDescent="0.3">
      <c r="A73" s="41">
        <v>72</v>
      </c>
      <c r="B73" s="41">
        <f t="shared" si="4"/>
        <v>0</v>
      </c>
      <c r="C73" s="41">
        <f t="shared" si="5"/>
        <v>0</v>
      </c>
      <c r="D73" s="41">
        <f t="shared" si="6"/>
        <v>0</v>
      </c>
      <c r="E73" s="67" t="b">
        <f t="shared" si="7"/>
        <v>1</v>
      </c>
    </row>
    <row r="74" spans="1:5" x14ac:dyDescent="0.3">
      <c r="A74" s="41">
        <v>73</v>
      </c>
      <c r="B74" s="41">
        <f t="shared" si="4"/>
        <v>0</v>
      </c>
      <c r="C74" s="41">
        <f t="shared" si="5"/>
        <v>0</v>
      </c>
      <c r="D74" s="41">
        <f t="shared" si="6"/>
        <v>0</v>
      </c>
      <c r="E74" s="67" t="b">
        <f t="shared" si="7"/>
        <v>1</v>
      </c>
    </row>
    <row r="75" spans="1:5" x14ac:dyDescent="0.3">
      <c r="A75" s="41">
        <v>74</v>
      </c>
      <c r="B75" s="41">
        <f t="shared" si="4"/>
        <v>0</v>
      </c>
      <c r="C75" s="41">
        <f t="shared" si="5"/>
        <v>0</v>
      </c>
      <c r="D75" s="41">
        <f t="shared" si="6"/>
        <v>0</v>
      </c>
      <c r="E75" s="67" t="b">
        <f t="shared" si="7"/>
        <v>1</v>
      </c>
    </row>
    <row r="76" spans="1:5" x14ac:dyDescent="0.3">
      <c r="A76" s="41">
        <v>75</v>
      </c>
      <c r="B76" s="41">
        <f t="shared" si="4"/>
        <v>0</v>
      </c>
      <c r="C76" s="41">
        <f t="shared" si="5"/>
        <v>0</v>
      </c>
      <c r="D76" s="41">
        <f t="shared" si="6"/>
        <v>0</v>
      </c>
      <c r="E76" s="67" t="b">
        <f t="shared" si="7"/>
        <v>1</v>
      </c>
    </row>
    <row r="77" spans="1:5" x14ac:dyDescent="0.3">
      <c r="A77" s="41">
        <v>76</v>
      </c>
      <c r="B77" s="41">
        <f t="shared" si="4"/>
        <v>0</v>
      </c>
      <c r="C77" s="41">
        <f t="shared" si="5"/>
        <v>0</v>
      </c>
      <c r="D77" s="41">
        <f t="shared" si="6"/>
        <v>0</v>
      </c>
      <c r="E77" s="67" t="b">
        <f t="shared" si="7"/>
        <v>1</v>
      </c>
    </row>
    <row r="78" spans="1:5" x14ac:dyDescent="0.3">
      <c r="A78" s="41">
        <v>77</v>
      </c>
      <c r="B78" s="41">
        <f t="shared" si="4"/>
        <v>0</v>
      </c>
      <c r="C78" s="41">
        <f t="shared" si="5"/>
        <v>0</v>
      </c>
      <c r="D78" s="41">
        <f t="shared" si="6"/>
        <v>0</v>
      </c>
      <c r="E78" s="67" t="b">
        <f t="shared" si="7"/>
        <v>1</v>
      </c>
    </row>
    <row r="79" spans="1:5" x14ac:dyDescent="0.3">
      <c r="A79" s="41">
        <v>78</v>
      </c>
      <c r="B79" s="41">
        <f t="shared" si="4"/>
        <v>0</v>
      </c>
      <c r="C79" s="41">
        <f t="shared" si="5"/>
        <v>0</v>
      </c>
      <c r="D79" s="41">
        <f t="shared" si="6"/>
        <v>0</v>
      </c>
      <c r="E79" s="67" t="b">
        <f t="shared" si="7"/>
        <v>1</v>
      </c>
    </row>
    <row r="80" spans="1:5" x14ac:dyDescent="0.3">
      <c r="A80" s="41">
        <v>79</v>
      </c>
      <c r="B80" s="41">
        <f t="shared" si="4"/>
        <v>0</v>
      </c>
      <c r="C80" s="41">
        <f t="shared" si="5"/>
        <v>0</v>
      </c>
      <c r="D80" s="41">
        <f t="shared" si="6"/>
        <v>0</v>
      </c>
      <c r="E80" s="67" t="b">
        <f t="shared" si="7"/>
        <v>1</v>
      </c>
    </row>
    <row r="81" spans="1:5" x14ac:dyDescent="0.3">
      <c r="A81" s="41">
        <v>80</v>
      </c>
      <c r="B81" s="41">
        <f t="shared" si="4"/>
        <v>0</v>
      </c>
      <c r="C81" s="41">
        <f t="shared" si="5"/>
        <v>0</v>
      </c>
      <c r="D81" s="41">
        <f t="shared" si="6"/>
        <v>0</v>
      </c>
      <c r="E81" s="67" t="b">
        <f t="shared" si="7"/>
        <v>1</v>
      </c>
    </row>
    <row r="82" spans="1:5" x14ac:dyDescent="0.3">
      <c r="A82" s="41">
        <v>81</v>
      </c>
      <c r="B82" s="41">
        <f t="shared" si="4"/>
        <v>0</v>
      </c>
      <c r="C82" s="41">
        <f t="shared" si="5"/>
        <v>0</v>
      </c>
      <c r="D82" s="41">
        <f t="shared" si="6"/>
        <v>0</v>
      </c>
      <c r="E82" s="67" t="b">
        <f t="shared" si="7"/>
        <v>1</v>
      </c>
    </row>
    <row r="83" spans="1:5" x14ac:dyDescent="0.3">
      <c r="A83" s="41">
        <v>82</v>
      </c>
      <c r="B83" s="41">
        <f t="shared" si="4"/>
        <v>0</v>
      </c>
      <c r="C83" s="41">
        <f t="shared" si="5"/>
        <v>0</v>
      </c>
      <c r="D83" s="41">
        <f t="shared" si="6"/>
        <v>0</v>
      </c>
      <c r="E83" s="67" t="b">
        <f t="shared" si="7"/>
        <v>1</v>
      </c>
    </row>
    <row r="84" spans="1:5" x14ac:dyDescent="0.3">
      <c r="A84" s="41">
        <v>83</v>
      </c>
      <c r="B84" s="41">
        <f t="shared" si="4"/>
        <v>0</v>
      </c>
      <c r="C84" s="41">
        <f t="shared" si="5"/>
        <v>0</v>
      </c>
      <c r="D84" s="41">
        <f t="shared" si="6"/>
        <v>0</v>
      </c>
      <c r="E84" s="67" t="b">
        <f t="shared" si="7"/>
        <v>1</v>
      </c>
    </row>
    <row r="85" spans="1:5" x14ac:dyDescent="0.3">
      <c r="A85" s="41">
        <v>84</v>
      </c>
      <c r="B85" s="41">
        <f t="shared" si="4"/>
        <v>0</v>
      </c>
      <c r="C85" s="41">
        <f t="shared" si="5"/>
        <v>0</v>
      </c>
      <c r="D85" s="41">
        <f t="shared" si="6"/>
        <v>0</v>
      </c>
      <c r="E85" s="67" t="b">
        <f t="shared" si="7"/>
        <v>1</v>
      </c>
    </row>
    <row r="86" spans="1:5" x14ac:dyDescent="0.3">
      <c r="A86" s="41">
        <v>85</v>
      </c>
      <c r="B86" s="41">
        <f t="shared" si="4"/>
        <v>0</v>
      </c>
      <c r="C86" s="41">
        <f t="shared" si="5"/>
        <v>0</v>
      </c>
      <c r="D86" s="41">
        <f t="shared" si="6"/>
        <v>0</v>
      </c>
      <c r="E86" s="67" t="b">
        <f t="shared" si="7"/>
        <v>1</v>
      </c>
    </row>
    <row r="87" spans="1:5" x14ac:dyDescent="0.3">
      <c r="A87" s="41">
        <v>86</v>
      </c>
      <c r="B87" s="41">
        <f t="shared" si="4"/>
        <v>0</v>
      </c>
      <c r="C87" s="41">
        <f t="shared" si="5"/>
        <v>0</v>
      </c>
      <c r="D87" s="41">
        <f t="shared" si="6"/>
        <v>0</v>
      </c>
      <c r="E87" s="67" t="b">
        <f t="shared" si="7"/>
        <v>1</v>
      </c>
    </row>
    <row r="88" spans="1:5" x14ac:dyDescent="0.3">
      <c r="A88" s="41">
        <v>87</v>
      </c>
      <c r="B88" s="41">
        <f t="shared" si="4"/>
        <v>0</v>
      </c>
      <c r="C88" s="41">
        <f t="shared" si="5"/>
        <v>0</v>
      </c>
      <c r="D88" s="41">
        <f t="shared" si="6"/>
        <v>0</v>
      </c>
      <c r="E88" s="67" t="b">
        <f t="shared" si="7"/>
        <v>1</v>
      </c>
    </row>
    <row r="89" spans="1:5" x14ac:dyDescent="0.3">
      <c r="A89" s="41">
        <v>88</v>
      </c>
      <c r="B89" s="41">
        <f t="shared" si="4"/>
        <v>0</v>
      </c>
      <c r="C89" s="41">
        <f t="shared" si="5"/>
        <v>0</v>
      </c>
      <c r="D89" s="41">
        <f t="shared" si="6"/>
        <v>0</v>
      </c>
      <c r="E89" s="67" t="b">
        <f t="shared" si="7"/>
        <v>1</v>
      </c>
    </row>
    <row r="90" spans="1:5" x14ac:dyDescent="0.3">
      <c r="A90" s="41">
        <v>89</v>
      </c>
      <c r="B90" s="41">
        <f t="shared" si="4"/>
        <v>0</v>
      </c>
      <c r="C90" s="41">
        <f t="shared" si="5"/>
        <v>0</v>
      </c>
      <c r="D90" s="41">
        <f t="shared" si="6"/>
        <v>0</v>
      </c>
      <c r="E90" s="67" t="b">
        <f t="shared" si="7"/>
        <v>1</v>
      </c>
    </row>
    <row r="91" spans="1:5" x14ac:dyDescent="0.3">
      <c r="A91" s="41">
        <v>90</v>
      </c>
      <c r="B91" s="41">
        <f t="shared" si="4"/>
        <v>0</v>
      </c>
      <c r="C91" s="41">
        <f t="shared" si="5"/>
        <v>0</v>
      </c>
      <c r="D91" s="41">
        <f t="shared" si="6"/>
        <v>0</v>
      </c>
      <c r="E91" s="67" t="b">
        <f t="shared" si="7"/>
        <v>1</v>
      </c>
    </row>
    <row r="92" spans="1:5" x14ac:dyDescent="0.3">
      <c r="A92" s="41">
        <v>91</v>
      </c>
      <c r="B92" s="41">
        <f t="shared" si="4"/>
        <v>0</v>
      </c>
      <c r="C92" s="41">
        <f t="shared" si="5"/>
        <v>0</v>
      </c>
      <c r="D92" s="41">
        <f t="shared" si="6"/>
        <v>0</v>
      </c>
      <c r="E92" s="67" t="b">
        <f t="shared" si="7"/>
        <v>1</v>
      </c>
    </row>
    <row r="93" spans="1:5" x14ac:dyDescent="0.3">
      <c r="A93" s="41">
        <v>92</v>
      </c>
      <c r="B93" s="41">
        <f t="shared" si="4"/>
        <v>0</v>
      </c>
      <c r="C93" s="41">
        <f t="shared" si="5"/>
        <v>0</v>
      </c>
      <c r="D93" s="41">
        <f t="shared" si="6"/>
        <v>0</v>
      </c>
      <c r="E93" s="67" t="b">
        <f t="shared" si="7"/>
        <v>1</v>
      </c>
    </row>
    <row r="94" spans="1:5" x14ac:dyDescent="0.3">
      <c r="A94" s="41">
        <v>93</v>
      </c>
      <c r="B94" s="41">
        <f t="shared" si="4"/>
        <v>0</v>
      </c>
      <c r="C94" s="41">
        <f t="shared" si="5"/>
        <v>0</v>
      </c>
      <c r="D94" s="41">
        <f t="shared" si="6"/>
        <v>0</v>
      </c>
      <c r="E94" s="67" t="b">
        <f t="shared" si="7"/>
        <v>1</v>
      </c>
    </row>
    <row r="95" spans="1:5" x14ac:dyDescent="0.3">
      <c r="A95" s="41">
        <v>94</v>
      </c>
      <c r="B95" s="41">
        <f t="shared" si="4"/>
        <v>0</v>
      </c>
      <c r="C95" s="41">
        <f t="shared" si="5"/>
        <v>0</v>
      </c>
      <c r="D95" s="41">
        <f t="shared" si="6"/>
        <v>0</v>
      </c>
      <c r="E95" s="67" t="b">
        <f t="shared" si="7"/>
        <v>1</v>
      </c>
    </row>
    <row r="96" spans="1:5" x14ac:dyDescent="0.3">
      <c r="A96" s="41">
        <v>95</v>
      </c>
      <c r="B96" s="41">
        <f t="shared" si="4"/>
        <v>0</v>
      </c>
      <c r="C96" s="41">
        <f t="shared" si="5"/>
        <v>0</v>
      </c>
      <c r="D96" s="41">
        <f t="shared" si="6"/>
        <v>0</v>
      </c>
      <c r="E96" s="67" t="b">
        <f t="shared" si="7"/>
        <v>1</v>
      </c>
    </row>
    <row r="97" spans="1:5" x14ac:dyDescent="0.3">
      <c r="A97" s="41">
        <v>96</v>
      </c>
      <c r="B97" s="41">
        <f t="shared" si="4"/>
        <v>0</v>
      </c>
      <c r="C97" s="41">
        <f t="shared" si="5"/>
        <v>0</v>
      </c>
      <c r="D97" s="41">
        <f t="shared" si="6"/>
        <v>0</v>
      </c>
      <c r="E97" s="67" t="b">
        <f t="shared" si="7"/>
        <v>1</v>
      </c>
    </row>
    <row r="98" spans="1:5" x14ac:dyDescent="0.3">
      <c r="A98" s="41">
        <v>97</v>
      </c>
      <c r="B98" s="41">
        <f t="shared" si="4"/>
        <v>0</v>
      </c>
      <c r="C98" s="41">
        <f t="shared" si="5"/>
        <v>0</v>
      </c>
      <c r="D98" s="41">
        <f t="shared" si="6"/>
        <v>0</v>
      </c>
      <c r="E98" s="67" t="b">
        <f t="shared" si="7"/>
        <v>1</v>
      </c>
    </row>
    <row r="99" spans="1:5" x14ac:dyDescent="0.3">
      <c r="A99" s="41">
        <v>98</v>
      </c>
      <c r="B99" s="41">
        <f t="shared" si="4"/>
        <v>0</v>
      </c>
      <c r="C99" s="41">
        <f t="shared" si="5"/>
        <v>0</v>
      </c>
      <c r="D99" s="41">
        <f t="shared" si="6"/>
        <v>0</v>
      </c>
      <c r="E99" s="67" t="b">
        <f t="shared" si="7"/>
        <v>1</v>
      </c>
    </row>
    <row r="100" spans="1:5" x14ac:dyDescent="0.3">
      <c r="A100" s="41">
        <v>99</v>
      </c>
      <c r="B100" s="41">
        <f t="shared" si="4"/>
        <v>0</v>
      </c>
      <c r="C100" s="41">
        <f t="shared" si="5"/>
        <v>0</v>
      </c>
      <c r="D100" s="41">
        <f t="shared" si="6"/>
        <v>0</v>
      </c>
      <c r="E100" s="67" t="b">
        <f t="shared" si="7"/>
        <v>1</v>
      </c>
    </row>
    <row r="101" spans="1:5" x14ac:dyDescent="0.3">
      <c r="A101" s="41">
        <v>100</v>
      </c>
      <c r="B101" s="41">
        <f t="shared" si="4"/>
        <v>0</v>
      </c>
      <c r="C101" s="41">
        <f t="shared" si="5"/>
        <v>0</v>
      </c>
      <c r="D101" s="41">
        <f t="shared" si="6"/>
        <v>0</v>
      </c>
      <c r="E101" s="67" t="b">
        <f t="shared" si="7"/>
        <v>1</v>
      </c>
    </row>
    <row r="102" spans="1:5" x14ac:dyDescent="0.3">
      <c r="A102" s="41">
        <v>101</v>
      </c>
      <c r="B102" s="41">
        <f t="shared" si="4"/>
        <v>0</v>
      </c>
      <c r="C102" s="41">
        <f t="shared" si="5"/>
        <v>0</v>
      </c>
      <c r="D102" s="41">
        <f t="shared" si="6"/>
        <v>0</v>
      </c>
      <c r="E102" s="67" t="b">
        <f t="shared" si="7"/>
        <v>1</v>
      </c>
    </row>
    <row r="103" spans="1:5" x14ac:dyDescent="0.3">
      <c r="A103" s="41">
        <v>102</v>
      </c>
      <c r="B103" s="41">
        <f t="shared" si="4"/>
        <v>0</v>
      </c>
      <c r="C103" s="41">
        <f t="shared" si="5"/>
        <v>0</v>
      </c>
      <c r="D103" s="41">
        <f t="shared" si="6"/>
        <v>0</v>
      </c>
      <c r="E103" s="67" t="b">
        <f t="shared" si="7"/>
        <v>1</v>
      </c>
    </row>
    <row r="104" spans="1:5" x14ac:dyDescent="0.3">
      <c r="A104" s="41">
        <v>103</v>
      </c>
      <c r="B104" s="41">
        <f t="shared" si="4"/>
        <v>0</v>
      </c>
      <c r="C104" s="41">
        <f t="shared" si="5"/>
        <v>0</v>
      </c>
      <c r="D104" s="41">
        <f t="shared" si="6"/>
        <v>0</v>
      </c>
      <c r="E104" s="67" t="b">
        <f t="shared" si="7"/>
        <v>1</v>
      </c>
    </row>
    <row r="105" spans="1:5" x14ac:dyDescent="0.3">
      <c r="A105" s="41">
        <v>104</v>
      </c>
      <c r="B105" s="41">
        <f t="shared" si="4"/>
        <v>0</v>
      </c>
      <c r="C105" s="41">
        <f t="shared" si="5"/>
        <v>0</v>
      </c>
      <c r="D105" s="41">
        <f t="shared" si="6"/>
        <v>0</v>
      </c>
      <c r="E105" s="67" t="b">
        <f t="shared" si="7"/>
        <v>1</v>
      </c>
    </row>
    <row r="106" spans="1:5" x14ac:dyDescent="0.3">
      <c r="A106" s="41">
        <v>105</v>
      </c>
      <c r="B106" s="41">
        <f t="shared" si="4"/>
        <v>0</v>
      </c>
      <c r="C106" s="41">
        <f t="shared" si="5"/>
        <v>0</v>
      </c>
      <c r="D106" s="41">
        <f t="shared" si="6"/>
        <v>0</v>
      </c>
      <c r="E106" s="67" t="b">
        <f t="shared" si="7"/>
        <v>1</v>
      </c>
    </row>
    <row r="107" spans="1:5" x14ac:dyDescent="0.3">
      <c r="A107" s="41">
        <v>106</v>
      </c>
      <c r="B107" s="41">
        <f t="shared" si="4"/>
        <v>0</v>
      </c>
      <c r="C107" s="41">
        <f t="shared" si="5"/>
        <v>0</v>
      </c>
      <c r="D107" s="41">
        <f t="shared" si="6"/>
        <v>0</v>
      </c>
      <c r="E107" s="67" t="b">
        <f t="shared" si="7"/>
        <v>1</v>
      </c>
    </row>
    <row r="108" spans="1:5" x14ac:dyDescent="0.3">
      <c r="A108" s="41">
        <v>107</v>
      </c>
      <c r="B108" s="41">
        <f t="shared" si="4"/>
        <v>0</v>
      </c>
      <c r="C108" s="41">
        <f t="shared" si="5"/>
        <v>0</v>
      </c>
      <c r="D108" s="41">
        <f t="shared" si="6"/>
        <v>0</v>
      </c>
      <c r="E108" s="67" t="b">
        <f t="shared" si="7"/>
        <v>1</v>
      </c>
    </row>
    <row r="109" spans="1:5" x14ac:dyDescent="0.3">
      <c r="A109" s="41">
        <v>108</v>
      </c>
      <c r="B109" s="41">
        <f t="shared" si="4"/>
        <v>0</v>
      </c>
      <c r="C109" s="41">
        <f t="shared" si="5"/>
        <v>0</v>
      </c>
      <c r="D109" s="41">
        <f t="shared" si="6"/>
        <v>0</v>
      </c>
      <c r="E109" s="67" t="b">
        <f t="shared" si="7"/>
        <v>1</v>
      </c>
    </row>
    <row r="110" spans="1:5" x14ac:dyDescent="0.3">
      <c r="A110" s="41">
        <v>109</v>
      </c>
      <c r="B110" s="41">
        <f t="shared" si="4"/>
        <v>0</v>
      </c>
      <c r="C110" s="41">
        <f t="shared" si="5"/>
        <v>0</v>
      </c>
      <c r="D110" s="41">
        <f t="shared" si="6"/>
        <v>0</v>
      </c>
      <c r="E110" s="67" t="b">
        <f t="shared" si="7"/>
        <v>1</v>
      </c>
    </row>
    <row r="111" spans="1:5" x14ac:dyDescent="0.3">
      <c r="A111" s="41">
        <v>110</v>
      </c>
      <c r="B111" s="41">
        <f t="shared" si="4"/>
        <v>0</v>
      </c>
      <c r="C111" s="41">
        <f t="shared" si="5"/>
        <v>0</v>
      </c>
      <c r="D111" s="41">
        <f t="shared" si="6"/>
        <v>0</v>
      </c>
      <c r="E111" s="67" t="b">
        <f t="shared" si="7"/>
        <v>1</v>
      </c>
    </row>
    <row r="112" spans="1:5" x14ac:dyDescent="0.3">
      <c r="A112" s="41">
        <v>111</v>
      </c>
      <c r="B112" s="41">
        <f t="shared" si="4"/>
        <v>0</v>
      </c>
      <c r="C112" s="41">
        <f t="shared" si="5"/>
        <v>0</v>
      </c>
      <c r="D112" s="41">
        <f t="shared" si="6"/>
        <v>0</v>
      </c>
      <c r="E112" s="67" t="b">
        <f t="shared" si="7"/>
        <v>1</v>
      </c>
    </row>
    <row r="113" spans="1:5" x14ac:dyDescent="0.3">
      <c r="A113" s="41">
        <v>112</v>
      </c>
      <c r="B113" s="41">
        <f t="shared" si="4"/>
        <v>0</v>
      </c>
      <c r="C113" s="41">
        <f t="shared" si="5"/>
        <v>0</v>
      </c>
      <c r="D113" s="41">
        <f t="shared" si="6"/>
        <v>0</v>
      </c>
      <c r="E113" s="67" t="b">
        <f t="shared" si="7"/>
        <v>1</v>
      </c>
    </row>
    <row r="114" spans="1:5" x14ac:dyDescent="0.3">
      <c r="A114" s="41">
        <v>113</v>
      </c>
      <c r="B114" s="41">
        <f t="shared" si="4"/>
        <v>0</v>
      </c>
      <c r="C114" s="41">
        <f t="shared" si="5"/>
        <v>0</v>
      </c>
      <c r="D114" s="41">
        <f t="shared" si="6"/>
        <v>0</v>
      </c>
      <c r="E114" s="67" t="b">
        <f t="shared" si="7"/>
        <v>1</v>
      </c>
    </row>
    <row r="115" spans="1:5" x14ac:dyDescent="0.3">
      <c r="A115" s="41">
        <v>114</v>
      </c>
      <c r="B115" s="41">
        <f t="shared" si="4"/>
        <v>0</v>
      </c>
      <c r="C115" s="41">
        <f t="shared" si="5"/>
        <v>0</v>
      </c>
      <c r="D115" s="41">
        <f t="shared" si="6"/>
        <v>0</v>
      </c>
      <c r="E115" s="67" t="b">
        <f t="shared" si="7"/>
        <v>1</v>
      </c>
    </row>
    <row r="116" spans="1:5" x14ac:dyDescent="0.3">
      <c r="A116" s="41">
        <v>115</v>
      </c>
      <c r="B116" s="41">
        <f t="shared" si="4"/>
        <v>0</v>
      </c>
      <c r="C116" s="41">
        <f t="shared" si="5"/>
        <v>0</v>
      </c>
      <c r="D116" s="41">
        <f t="shared" si="6"/>
        <v>0</v>
      </c>
      <c r="E116" s="67" t="b">
        <f t="shared" si="7"/>
        <v>1</v>
      </c>
    </row>
    <row r="117" spans="1:5" x14ac:dyDescent="0.3">
      <c r="A117" s="41">
        <v>116</v>
      </c>
      <c r="B117" s="41">
        <f t="shared" si="4"/>
        <v>0</v>
      </c>
      <c r="C117" s="41">
        <f t="shared" si="5"/>
        <v>0</v>
      </c>
      <c r="D117" s="41">
        <f t="shared" si="6"/>
        <v>0</v>
      </c>
      <c r="E117" s="67" t="b">
        <f t="shared" si="7"/>
        <v>1</v>
      </c>
    </row>
    <row r="118" spans="1:5" x14ac:dyDescent="0.3">
      <c r="A118" s="41">
        <v>117</v>
      </c>
      <c r="B118" s="41">
        <f t="shared" si="4"/>
        <v>0</v>
      </c>
      <c r="C118" s="41">
        <f t="shared" si="5"/>
        <v>0</v>
      </c>
      <c r="D118" s="41">
        <f t="shared" si="6"/>
        <v>0</v>
      </c>
      <c r="E118" s="67" t="b">
        <f t="shared" si="7"/>
        <v>1</v>
      </c>
    </row>
    <row r="119" spans="1:5" x14ac:dyDescent="0.3">
      <c r="A119" s="41">
        <v>118</v>
      </c>
      <c r="B119" s="41">
        <f t="shared" si="4"/>
        <v>0</v>
      </c>
      <c r="C119" s="41">
        <f t="shared" si="5"/>
        <v>0</v>
      </c>
      <c r="D119" s="41">
        <f t="shared" si="6"/>
        <v>0</v>
      </c>
      <c r="E119" s="67" t="b">
        <f t="shared" si="7"/>
        <v>1</v>
      </c>
    </row>
    <row r="120" spans="1:5" x14ac:dyDescent="0.3">
      <c r="A120" s="41">
        <v>119</v>
      </c>
      <c r="B120" s="41">
        <f t="shared" si="4"/>
        <v>0</v>
      </c>
      <c r="C120" s="41">
        <f t="shared" si="5"/>
        <v>0</v>
      </c>
      <c r="D120" s="41">
        <f t="shared" si="6"/>
        <v>0</v>
      </c>
      <c r="E120" s="67" t="b">
        <f t="shared" si="7"/>
        <v>1</v>
      </c>
    </row>
    <row r="121" spans="1:5" x14ac:dyDescent="0.3">
      <c r="A121" s="41">
        <v>120</v>
      </c>
      <c r="B121" s="41">
        <f t="shared" si="4"/>
        <v>0</v>
      </c>
      <c r="C121" s="41">
        <f t="shared" si="5"/>
        <v>0</v>
      </c>
      <c r="D121" s="41">
        <f t="shared" si="6"/>
        <v>0</v>
      </c>
      <c r="E121" s="67" t="b">
        <f t="shared" si="7"/>
        <v>1</v>
      </c>
    </row>
    <row r="122" spans="1:5" x14ac:dyDescent="0.3">
      <c r="A122" s="41">
        <v>121</v>
      </c>
      <c r="B122" s="41">
        <f t="shared" si="4"/>
        <v>0</v>
      </c>
      <c r="C122" s="41">
        <f t="shared" si="5"/>
        <v>0</v>
      </c>
      <c r="D122" s="41">
        <f t="shared" si="6"/>
        <v>0</v>
      </c>
      <c r="E122" s="67" t="b">
        <f t="shared" si="7"/>
        <v>1</v>
      </c>
    </row>
    <row r="123" spans="1:5" x14ac:dyDescent="0.3">
      <c r="A123" s="41">
        <v>122</v>
      </c>
      <c r="B123" s="41">
        <f t="shared" si="4"/>
        <v>0</v>
      </c>
      <c r="C123" s="41">
        <f t="shared" si="5"/>
        <v>0</v>
      </c>
      <c r="D123" s="41">
        <f t="shared" si="6"/>
        <v>0</v>
      </c>
      <c r="E123" s="67" t="b">
        <f t="shared" si="7"/>
        <v>1</v>
      </c>
    </row>
    <row r="124" spans="1:5" x14ac:dyDescent="0.3">
      <c r="A124" s="41">
        <v>123</v>
      </c>
      <c r="B124" s="41">
        <f t="shared" si="4"/>
        <v>0</v>
      </c>
      <c r="C124" s="41">
        <f t="shared" si="5"/>
        <v>0</v>
      </c>
      <c r="D124" s="41">
        <f t="shared" si="6"/>
        <v>0</v>
      </c>
      <c r="E124" s="67" t="b">
        <f t="shared" si="7"/>
        <v>1</v>
      </c>
    </row>
    <row r="125" spans="1:5" x14ac:dyDescent="0.3">
      <c r="A125" s="41">
        <v>124</v>
      </c>
      <c r="B125" s="41">
        <f t="shared" si="4"/>
        <v>0</v>
      </c>
      <c r="C125" s="41">
        <f t="shared" si="5"/>
        <v>0</v>
      </c>
      <c r="D125" s="41">
        <f t="shared" si="6"/>
        <v>0</v>
      </c>
      <c r="E125" s="67" t="b">
        <f t="shared" si="7"/>
        <v>1</v>
      </c>
    </row>
    <row r="126" spans="1:5" x14ac:dyDescent="0.3">
      <c r="A126" s="41">
        <v>125</v>
      </c>
      <c r="B126" s="41">
        <f t="shared" si="4"/>
        <v>0</v>
      </c>
      <c r="C126" s="41">
        <f t="shared" si="5"/>
        <v>0</v>
      </c>
      <c r="D126" s="41">
        <f t="shared" si="6"/>
        <v>0</v>
      </c>
      <c r="E126" s="67" t="b">
        <f t="shared" si="7"/>
        <v>1</v>
      </c>
    </row>
    <row r="127" spans="1:5" x14ac:dyDescent="0.3">
      <c r="A127" s="41">
        <v>126</v>
      </c>
      <c r="B127" s="41">
        <f t="shared" si="4"/>
        <v>0</v>
      </c>
      <c r="C127" s="41">
        <f t="shared" si="5"/>
        <v>0</v>
      </c>
      <c r="D127" s="41">
        <f t="shared" si="6"/>
        <v>0</v>
      </c>
      <c r="E127" s="67" t="b">
        <f t="shared" si="7"/>
        <v>1</v>
      </c>
    </row>
    <row r="128" spans="1:5" x14ac:dyDescent="0.3">
      <c r="A128" s="41">
        <v>127</v>
      </c>
      <c r="B128" s="41">
        <f t="shared" si="4"/>
        <v>0</v>
      </c>
      <c r="C128" s="41">
        <f t="shared" si="5"/>
        <v>0</v>
      </c>
      <c r="D128" s="41">
        <f t="shared" si="6"/>
        <v>0</v>
      </c>
      <c r="E128" s="67" t="b">
        <f t="shared" si="7"/>
        <v>1</v>
      </c>
    </row>
    <row r="129" spans="1:5" x14ac:dyDescent="0.3">
      <c r="A129" s="41">
        <v>128</v>
      </c>
      <c r="B129" s="41">
        <f t="shared" si="4"/>
        <v>0</v>
      </c>
      <c r="C129" s="41">
        <f t="shared" si="5"/>
        <v>0</v>
      </c>
      <c r="D129" s="41">
        <f t="shared" si="6"/>
        <v>0</v>
      </c>
      <c r="E129" s="67" t="b">
        <f t="shared" si="7"/>
        <v>1</v>
      </c>
    </row>
    <row r="130" spans="1:5" x14ac:dyDescent="0.3">
      <c r="A130" s="41">
        <v>129</v>
      </c>
      <c r="B130" s="41">
        <f t="shared" ref="B130:B193" si="8">VLOOKUP(A130,AQAP1,3,FALSE)</f>
        <v>0</v>
      </c>
      <c r="C130" s="41">
        <f t="shared" ref="C130:C193" si="9">VLOOKUP(A130,AQAP2, 3, FALSE)</f>
        <v>0</v>
      </c>
      <c r="D130" s="41">
        <f t="shared" ref="D130:D193" si="10">VLOOKUP(A130,AQAP3, 3, FALSE)</f>
        <v>0</v>
      </c>
      <c r="E130" s="67" t="b">
        <f t="shared" si="7"/>
        <v>1</v>
      </c>
    </row>
    <row r="131" spans="1:5" x14ac:dyDescent="0.3">
      <c r="A131" s="41">
        <v>130</v>
      </c>
      <c r="B131" s="41">
        <f t="shared" si="8"/>
        <v>0</v>
      </c>
      <c r="C131" s="41">
        <f t="shared" si="9"/>
        <v>0</v>
      </c>
      <c r="D131" s="41">
        <f t="shared" si="10"/>
        <v>0</v>
      </c>
      <c r="E131" s="67" t="b">
        <f t="shared" ref="E131:E194" si="11">EXACT(B131,C131)</f>
        <v>1</v>
      </c>
    </row>
    <row r="132" spans="1:5" x14ac:dyDescent="0.3">
      <c r="A132" s="41">
        <v>131</v>
      </c>
      <c r="B132" s="41">
        <f t="shared" si="8"/>
        <v>0</v>
      </c>
      <c r="C132" s="41">
        <f t="shared" si="9"/>
        <v>0</v>
      </c>
      <c r="D132" s="41">
        <f t="shared" si="10"/>
        <v>0</v>
      </c>
      <c r="E132" s="67" t="b">
        <f t="shared" si="11"/>
        <v>1</v>
      </c>
    </row>
    <row r="133" spans="1:5" x14ac:dyDescent="0.3">
      <c r="A133" s="41">
        <v>132</v>
      </c>
      <c r="B133" s="41">
        <f t="shared" si="8"/>
        <v>0</v>
      </c>
      <c r="C133" s="41">
        <f t="shared" si="9"/>
        <v>0</v>
      </c>
      <c r="D133" s="41">
        <f t="shared" si="10"/>
        <v>0</v>
      </c>
      <c r="E133" s="67" t="b">
        <f t="shared" si="11"/>
        <v>1</v>
      </c>
    </row>
    <row r="134" spans="1:5" x14ac:dyDescent="0.3">
      <c r="A134" s="41">
        <v>133</v>
      </c>
      <c r="B134" s="41">
        <f t="shared" si="8"/>
        <v>0</v>
      </c>
      <c r="C134" s="41">
        <f t="shared" si="9"/>
        <v>0</v>
      </c>
      <c r="D134" s="41">
        <f t="shared" si="10"/>
        <v>0</v>
      </c>
      <c r="E134" s="67" t="b">
        <f t="shared" si="11"/>
        <v>1</v>
      </c>
    </row>
    <row r="135" spans="1:5" x14ac:dyDescent="0.3">
      <c r="A135" s="41">
        <v>134</v>
      </c>
      <c r="B135" s="41">
        <f t="shared" si="8"/>
        <v>0</v>
      </c>
      <c r="C135" s="41">
        <f t="shared" si="9"/>
        <v>0</v>
      </c>
      <c r="D135" s="41">
        <f t="shared" si="10"/>
        <v>0</v>
      </c>
      <c r="E135" s="67" t="b">
        <f t="shared" si="11"/>
        <v>1</v>
      </c>
    </row>
    <row r="136" spans="1:5" x14ac:dyDescent="0.3">
      <c r="A136" s="41">
        <v>135</v>
      </c>
      <c r="B136" s="41">
        <f t="shared" si="8"/>
        <v>0</v>
      </c>
      <c r="C136" s="41">
        <f t="shared" si="9"/>
        <v>0</v>
      </c>
      <c r="D136" s="41">
        <f t="shared" si="10"/>
        <v>0</v>
      </c>
      <c r="E136" s="67" t="b">
        <f t="shared" si="11"/>
        <v>1</v>
      </c>
    </row>
    <row r="137" spans="1:5" x14ac:dyDescent="0.3">
      <c r="A137" s="41">
        <v>136</v>
      </c>
      <c r="B137" s="41">
        <f t="shared" si="8"/>
        <v>0</v>
      </c>
      <c r="C137" s="41">
        <f t="shared" si="9"/>
        <v>0</v>
      </c>
      <c r="D137" s="41">
        <f t="shared" si="10"/>
        <v>0</v>
      </c>
      <c r="E137" s="67" t="b">
        <f t="shared" si="11"/>
        <v>1</v>
      </c>
    </row>
    <row r="138" spans="1:5" x14ac:dyDescent="0.3">
      <c r="A138" s="41">
        <v>137</v>
      </c>
      <c r="B138" s="41">
        <f t="shared" si="8"/>
        <v>0</v>
      </c>
      <c r="C138" s="41">
        <f t="shared" si="9"/>
        <v>0</v>
      </c>
      <c r="D138" s="41">
        <f t="shared" si="10"/>
        <v>0</v>
      </c>
      <c r="E138" s="67" t="b">
        <f t="shared" si="11"/>
        <v>1</v>
      </c>
    </row>
    <row r="139" spans="1:5" x14ac:dyDescent="0.3">
      <c r="A139" s="41">
        <v>138</v>
      </c>
      <c r="B139" s="41">
        <f t="shared" si="8"/>
        <v>0</v>
      </c>
      <c r="C139" s="41">
        <f t="shared" si="9"/>
        <v>0</v>
      </c>
      <c r="D139" s="41">
        <f t="shared" si="10"/>
        <v>0</v>
      </c>
      <c r="E139" s="67" t="b">
        <f t="shared" si="11"/>
        <v>1</v>
      </c>
    </row>
    <row r="140" spans="1:5" x14ac:dyDescent="0.3">
      <c r="A140" s="41">
        <v>139</v>
      </c>
      <c r="B140" s="41">
        <f t="shared" si="8"/>
        <v>0</v>
      </c>
      <c r="C140" s="41">
        <f t="shared" si="9"/>
        <v>0</v>
      </c>
      <c r="D140" s="41">
        <f t="shared" si="10"/>
        <v>0</v>
      </c>
      <c r="E140" s="67" t="b">
        <f t="shared" si="11"/>
        <v>1</v>
      </c>
    </row>
    <row r="141" spans="1:5" x14ac:dyDescent="0.3">
      <c r="A141" s="41">
        <v>140</v>
      </c>
      <c r="B141" s="41">
        <f t="shared" si="8"/>
        <v>0</v>
      </c>
      <c r="C141" s="41">
        <f t="shared" si="9"/>
        <v>0</v>
      </c>
      <c r="D141" s="41">
        <f t="shared" si="10"/>
        <v>0</v>
      </c>
      <c r="E141" s="67" t="b">
        <f t="shared" si="11"/>
        <v>1</v>
      </c>
    </row>
    <row r="142" spans="1:5" x14ac:dyDescent="0.3">
      <c r="A142" s="41">
        <v>141</v>
      </c>
      <c r="B142" s="41">
        <f t="shared" si="8"/>
        <v>0</v>
      </c>
      <c r="C142" s="41">
        <f t="shared" si="9"/>
        <v>0</v>
      </c>
      <c r="D142" s="41">
        <f t="shared" si="10"/>
        <v>0</v>
      </c>
      <c r="E142" s="67" t="b">
        <f t="shared" si="11"/>
        <v>1</v>
      </c>
    </row>
    <row r="143" spans="1:5" x14ac:dyDescent="0.3">
      <c r="A143" s="41">
        <v>142</v>
      </c>
      <c r="B143" s="41">
        <f t="shared" si="8"/>
        <v>0</v>
      </c>
      <c r="C143" s="41">
        <f t="shared" si="9"/>
        <v>0</v>
      </c>
      <c r="D143" s="41">
        <f t="shared" si="10"/>
        <v>0</v>
      </c>
      <c r="E143" s="67" t="b">
        <f t="shared" si="11"/>
        <v>1</v>
      </c>
    </row>
    <row r="144" spans="1:5" x14ac:dyDescent="0.3">
      <c r="A144" s="41">
        <v>143</v>
      </c>
      <c r="B144" s="41">
        <f t="shared" si="8"/>
        <v>0</v>
      </c>
      <c r="C144" s="41">
        <f t="shared" si="9"/>
        <v>0</v>
      </c>
      <c r="D144" s="41">
        <f t="shared" si="10"/>
        <v>0</v>
      </c>
      <c r="E144" s="67" t="b">
        <f t="shared" si="11"/>
        <v>1</v>
      </c>
    </row>
    <row r="145" spans="1:5" x14ac:dyDescent="0.3">
      <c r="A145" s="41">
        <v>144</v>
      </c>
      <c r="B145" s="41">
        <f t="shared" si="8"/>
        <v>0</v>
      </c>
      <c r="C145" s="41">
        <f t="shared" si="9"/>
        <v>0</v>
      </c>
      <c r="D145" s="41">
        <f t="shared" si="10"/>
        <v>0</v>
      </c>
      <c r="E145" s="67" t="b">
        <f t="shared" si="11"/>
        <v>1</v>
      </c>
    </row>
    <row r="146" spans="1:5" x14ac:dyDescent="0.3">
      <c r="A146" s="41">
        <v>145</v>
      </c>
      <c r="B146" s="41">
        <f t="shared" si="8"/>
        <v>0</v>
      </c>
      <c r="C146" s="41">
        <f t="shared" si="9"/>
        <v>0</v>
      </c>
      <c r="D146" s="41">
        <f t="shared" si="10"/>
        <v>0</v>
      </c>
      <c r="E146" s="67" t="b">
        <f t="shared" si="11"/>
        <v>1</v>
      </c>
    </row>
    <row r="147" spans="1:5" x14ac:dyDescent="0.3">
      <c r="A147" s="41">
        <v>146</v>
      </c>
      <c r="B147" s="41">
        <f t="shared" si="8"/>
        <v>0</v>
      </c>
      <c r="C147" s="41">
        <f t="shared" si="9"/>
        <v>0</v>
      </c>
      <c r="D147" s="41">
        <f t="shared" si="10"/>
        <v>0</v>
      </c>
      <c r="E147" s="67" t="b">
        <f t="shared" si="11"/>
        <v>1</v>
      </c>
    </row>
    <row r="148" spans="1:5" x14ac:dyDescent="0.3">
      <c r="A148" s="41">
        <v>147</v>
      </c>
      <c r="B148" s="41">
        <f t="shared" si="8"/>
        <v>0</v>
      </c>
      <c r="C148" s="41">
        <f t="shared" si="9"/>
        <v>0</v>
      </c>
      <c r="D148" s="41">
        <f t="shared" si="10"/>
        <v>0</v>
      </c>
      <c r="E148" s="67" t="b">
        <f t="shared" si="11"/>
        <v>1</v>
      </c>
    </row>
    <row r="149" spans="1:5" x14ac:dyDescent="0.3">
      <c r="A149" s="41">
        <v>148</v>
      </c>
      <c r="B149" s="41">
        <f t="shared" si="8"/>
        <v>0</v>
      </c>
      <c r="C149" s="41">
        <f t="shared" si="9"/>
        <v>0</v>
      </c>
      <c r="D149" s="41">
        <f t="shared" si="10"/>
        <v>0</v>
      </c>
      <c r="E149" s="67" t="b">
        <f t="shared" si="11"/>
        <v>1</v>
      </c>
    </row>
    <row r="150" spans="1:5" x14ac:dyDescent="0.3">
      <c r="A150" s="41">
        <v>149</v>
      </c>
      <c r="B150" s="41">
        <f t="shared" si="8"/>
        <v>0</v>
      </c>
      <c r="C150" s="41">
        <f t="shared" si="9"/>
        <v>0</v>
      </c>
      <c r="D150" s="41">
        <f t="shared" si="10"/>
        <v>0</v>
      </c>
      <c r="E150" s="67" t="b">
        <f t="shared" si="11"/>
        <v>1</v>
      </c>
    </row>
    <row r="151" spans="1:5" x14ac:dyDescent="0.3">
      <c r="A151" s="41">
        <v>150</v>
      </c>
      <c r="B151" s="41">
        <f t="shared" si="8"/>
        <v>0</v>
      </c>
      <c r="C151" s="41">
        <f t="shared" si="9"/>
        <v>0</v>
      </c>
      <c r="D151" s="41">
        <f t="shared" si="10"/>
        <v>0</v>
      </c>
      <c r="E151" s="67" t="b">
        <f t="shared" si="11"/>
        <v>1</v>
      </c>
    </row>
    <row r="152" spans="1:5" x14ac:dyDescent="0.3">
      <c r="A152" s="41">
        <v>151</v>
      </c>
      <c r="B152" s="41">
        <f t="shared" si="8"/>
        <v>0</v>
      </c>
      <c r="C152" s="41">
        <f t="shared" si="9"/>
        <v>0</v>
      </c>
      <c r="D152" s="41">
        <f t="shared" si="10"/>
        <v>0</v>
      </c>
      <c r="E152" s="67" t="b">
        <f t="shared" si="11"/>
        <v>1</v>
      </c>
    </row>
    <row r="153" spans="1:5" x14ac:dyDescent="0.3">
      <c r="A153" s="41">
        <v>152</v>
      </c>
      <c r="B153" s="41">
        <f t="shared" si="8"/>
        <v>0</v>
      </c>
      <c r="C153" s="41">
        <f t="shared" si="9"/>
        <v>0</v>
      </c>
      <c r="D153" s="41">
        <f t="shared" si="10"/>
        <v>0</v>
      </c>
      <c r="E153" s="67" t="b">
        <f t="shared" si="11"/>
        <v>1</v>
      </c>
    </row>
    <row r="154" spans="1:5" x14ac:dyDescent="0.3">
      <c r="A154" s="41">
        <v>153</v>
      </c>
      <c r="B154" s="41">
        <f t="shared" si="8"/>
        <v>0</v>
      </c>
      <c r="C154" s="41">
        <f t="shared" si="9"/>
        <v>0</v>
      </c>
      <c r="D154" s="41">
        <f t="shared" si="10"/>
        <v>0</v>
      </c>
      <c r="E154" s="67" t="b">
        <f t="shared" si="11"/>
        <v>1</v>
      </c>
    </row>
    <row r="155" spans="1:5" x14ac:dyDescent="0.3">
      <c r="A155" s="41">
        <v>154</v>
      </c>
      <c r="B155" s="41">
        <f t="shared" si="8"/>
        <v>0</v>
      </c>
      <c r="C155" s="41">
        <f t="shared" si="9"/>
        <v>0</v>
      </c>
      <c r="D155" s="41">
        <f t="shared" si="10"/>
        <v>0</v>
      </c>
      <c r="E155" s="67" t="b">
        <f t="shared" si="11"/>
        <v>1</v>
      </c>
    </row>
    <row r="156" spans="1:5" x14ac:dyDescent="0.3">
      <c r="A156" s="41">
        <v>155</v>
      </c>
      <c r="B156" s="41">
        <f t="shared" si="8"/>
        <v>0</v>
      </c>
      <c r="C156" s="41">
        <f t="shared" si="9"/>
        <v>0</v>
      </c>
      <c r="D156" s="41">
        <f t="shared" si="10"/>
        <v>0</v>
      </c>
      <c r="E156" s="67" t="b">
        <f t="shared" si="11"/>
        <v>1</v>
      </c>
    </row>
    <row r="157" spans="1:5" x14ac:dyDescent="0.3">
      <c r="A157" s="41">
        <v>156</v>
      </c>
      <c r="B157" s="41">
        <f t="shared" si="8"/>
        <v>0</v>
      </c>
      <c r="C157" s="41">
        <f t="shared" si="9"/>
        <v>0</v>
      </c>
      <c r="D157" s="41">
        <f t="shared" si="10"/>
        <v>0</v>
      </c>
      <c r="E157" s="67" t="b">
        <f t="shared" si="11"/>
        <v>1</v>
      </c>
    </row>
    <row r="158" spans="1:5" x14ac:dyDescent="0.3">
      <c r="A158" s="41">
        <v>157</v>
      </c>
      <c r="B158" s="41">
        <f t="shared" si="8"/>
        <v>0</v>
      </c>
      <c r="C158" s="41">
        <f t="shared" si="9"/>
        <v>0</v>
      </c>
      <c r="D158" s="41">
        <f t="shared" si="10"/>
        <v>0</v>
      </c>
      <c r="E158" s="67" t="b">
        <f t="shared" si="11"/>
        <v>1</v>
      </c>
    </row>
    <row r="159" spans="1:5" x14ac:dyDescent="0.3">
      <c r="A159" s="41">
        <v>158</v>
      </c>
      <c r="B159" s="41">
        <f t="shared" si="8"/>
        <v>0</v>
      </c>
      <c r="C159" s="41">
        <f t="shared" si="9"/>
        <v>0</v>
      </c>
      <c r="D159" s="41">
        <f t="shared" si="10"/>
        <v>0</v>
      </c>
      <c r="E159" s="67" t="b">
        <f t="shared" si="11"/>
        <v>1</v>
      </c>
    </row>
    <row r="160" spans="1:5" x14ac:dyDescent="0.3">
      <c r="A160" s="41">
        <v>159</v>
      </c>
      <c r="B160" s="41">
        <f t="shared" si="8"/>
        <v>0</v>
      </c>
      <c r="C160" s="41">
        <f t="shared" si="9"/>
        <v>0</v>
      </c>
      <c r="D160" s="41">
        <f t="shared" si="10"/>
        <v>0</v>
      </c>
      <c r="E160" s="67" t="b">
        <f t="shared" si="11"/>
        <v>1</v>
      </c>
    </row>
    <row r="161" spans="1:5" x14ac:dyDescent="0.3">
      <c r="A161" s="41">
        <v>160</v>
      </c>
      <c r="B161" s="41">
        <f t="shared" si="8"/>
        <v>0</v>
      </c>
      <c r="C161" s="41">
        <f t="shared" si="9"/>
        <v>0</v>
      </c>
      <c r="D161" s="41">
        <f t="shared" si="10"/>
        <v>0</v>
      </c>
      <c r="E161" s="67" t="b">
        <f t="shared" si="11"/>
        <v>1</v>
      </c>
    </row>
    <row r="162" spans="1:5" x14ac:dyDescent="0.3">
      <c r="A162" s="41">
        <v>161</v>
      </c>
      <c r="B162" s="41">
        <f t="shared" si="8"/>
        <v>0</v>
      </c>
      <c r="C162" s="41">
        <f t="shared" si="9"/>
        <v>0</v>
      </c>
      <c r="D162" s="41">
        <f t="shared" si="10"/>
        <v>0</v>
      </c>
      <c r="E162" s="67" t="b">
        <f t="shared" si="11"/>
        <v>1</v>
      </c>
    </row>
    <row r="163" spans="1:5" x14ac:dyDescent="0.3">
      <c r="A163" s="41">
        <v>162</v>
      </c>
      <c r="B163" s="41">
        <f t="shared" si="8"/>
        <v>0</v>
      </c>
      <c r="C163" s="41">
        <f t="shared" si="9"/>
        <v>0</v>
      </c>
      <c r="D163" s="41">
        <f t="shared" si="10"/>
        <v>0</v>
      </c>
      <c r="E163" s="67" t="b">
        <f t="shared" si="11"/>
        <v>1</v>
      </c>
    </row>
    <row r="164" spans="1:5" x14ac:dyDescent="0.3">
      <c r="A164" s="41">
        <v>163</v>
      </c>
      <c r="B164" s="41">
        <f t="shared" si="8"/>
        <v>0</v>
      </c>
      <c r="C164" s="41">
        <f t="shared" si="9"/>
        <v>0</v>
      </c>
      <c r="D164" s="41">
        <f t="shared" si="10"/>
        <v>0</v>
      </c>
      <c r="E164" s="67" t="b">
        <f t="shared" si="11"/>
        <v>1</v>
      </c>
    </row>
    <row r="165" spans="1:5" x14ac:dyDescent="0.3">
      <c r="A165" s="41">
        <v>164</v>
      </c>
      <c r="B165" s="41">
        <f t="shared" si="8"/>
        <v>0</v>
      </c>
      <c r="C165" s="41">
        <f t="shared" si="9"/>
        <v>0</v>
      </c>
      <c r="D165" s="41">
        <f t="shared" si="10"/>
        <v>0</v>
      </c>
      <c r="E165" s="67" t="b">
        <f t="shared" si="11"/>
        <v>1</v>
      </c>
    </row>
    <row r="166" spans="1:5" x14ac:dyDescent="0.3">
      <c r="A166" s="41">
        <v>165</v>
      </c>
      <c r="B166" s="41">
        <f t="shared" si="8"/>
        <v>0</v>
      </c>
      <c r="C166" s="41">
        <f t="shared" si="9"/>
        <v>0</v>
      </c>
      <c r="D166" s="41">
        <f t="shared" si="10"/>
        <v>0</v>
      </c>
      <c r="E166" s="67" t="b">
        <f t="shared" si="11"/>
        <v>1</v>
      </c>
    </row>
    <row r="167" spans="1:5" x14ac:dyDescent="0.3">
      <c r="A167" s="41">
        <v>166</v>
      </c>
      <c r="B167" s="41">
        <f t="shared" si="8"/>
        <v>0</v>
      </c>
      <c r="C167" s="41">
        <f t="shared" si="9"/>
        <v>0</v>
      </c>
      <c r="D167" s="41">
        <f t="shared" si="10"/>
        <v>0</v>
      </c>
      <c r="E167" s="67" t="b">
        <f t="shared" si="11"/>
        <v>1</v>
      </c>
    </row>
    <row r="168" spans="1:5" x14ac:dyDescent="0.3">
      <c r="A168" s="41">
        <v>167</v>
      </c>
      <c r="B168" s="41">
        <f t="shared" si="8"/>
        <v>0</v>
      </c>
      <c r="C168" s="41">
        <f t="shared" si="9"/>
        <v>0</v>
      </c>
      <c r="D168" s="41">
        <f t="shared" si="10"/>
        <v>0</v>
      </c>
      <c r="E168" s="67" t="b">
        <f t="shared" si="11"/>
        <v>1</v>
      </c>
    </row>
    <row r="169" spans="1:5" x14ac:dyDescent="0.3">
      <c r="A169" s="41">
        <v>168</v>
      </c>
      <c r="B169" s="41">
        <f t="shared" si="8"/>
        <v>0</v>
      </c>
      <c r="C169" s="41">
        <f t="shared" si="9"/>
        <v>0</v>
      </c>
      <c r="D169" s="41">
        <f t="shared" si="10"/>
        <v>0</v>
      </c>
      <c r="E169" s="67" t="b">
        <f t="shared" si="11"/>
        <v>1</v>
      </c>
    </row>
    <row r="170" spans="1:5" x14ac:dyDescent="0.3">
      <c r="A170" s="41">
        <v>169</v>
      </c>
      <c r="B170" s="41">
        <f t="shared" si="8"/>
        <v>0</v>
      </c>
      <c r="C170" s="41">
        <f t="shared" si="9"/>
        <v>0</v>
      </c>
      <c r="D170" s="41">
        <f t="shared" si="10"/>
        <v>0</v>
      </c>
      <c r="E170" s="67" t="b">
        <f t="shared" si="11"/>
        <v>1</v>
      </c>
    </row>
    <row r="171" spans="1:5" x14ac:dyDescent="0.3">
      <c r="A171" s="41">
        <v>170</v>
      </c>
      <c r="B171" s="41">
        <f t="shared" si="8"/>
        <v>0</v>
      </c>
      <c r="C171" s="41">
        <f t="shared" si="9"/>
        <v>0</v>
      </c>
      <c r="D171" s="41">
        <f t="shared" si="10"/>
        <v>0</v>
      </c>
      <c r="E171" s="67" t="b">
        <f t="shared" si="11"/>
        <v>1</v>
      </c>
    </row>
    <row r="172" spans="1:5" x14ac:dyDescent="0.3">
      <c r="A172" s="41">
        <v>171</v>
      </c>
      <c r="B172" s="41">
        <f t="shared" si="8"/>
        <v>0</v>
      </c>
      <c r="C172" s="41">
        <f t="shared" si="9"/>
        <v>0</v>
      </c>
      <c r="D172" s="41">
        <f t="shared" si="10"/>
        <v>0</v>
      </c>
      <c r="E172" s="67" t="b">
        <f t="shared" si="11"/>
        <v>1</v>
      </c>
    </row>
    <row r="173" spans="1:5" x14ac:dyDescent="0.3">
      <c r="A173" s="41">
        <v>172</v>
      </c>
      <c r="B173" s="41">
        <f t="shared" si="8"/>
        <v>0</v>
      </c>
      <c r="C173" s="41">
        <f t="shared" si="9"/>
        <v>0</v>
      </c>
      <c r="D173" s="41">
        <f t="shared" si="10"/>
        <v>0</v>
      </c>
      <c r="E173" s="67" t="b">
        <f t="shared" si="11"/>
        <v>1</v>
      </c>
    </row>
    <row r="174" spans="1:5" x14ac:dyDescent="0.3">
      <c r="A174" s="41">
        <v>173</v>
      </c>
      <c r="B174" s="41">
        <f t="shared" si="8"/>
        <v>0</v>
      </c>
      <c r="C174" s="41">
        <f t="shared" si="9"/>
        <v>0</v>
      </c>
      <c r="D174" s="41">
        <f t="shared" si="10"/>
        <v>0</v>
      </c>
      <c r="E174" s="67" t="b">
        <f t="shared" si="11"/>
        <v>1</v>
      </c>
    </row>
    <row r="175" spans="1:5" x14ac:dyDescent="0.3">
      <c r="A175" s="41">
        <v>174</v>
      </c>
      <c r="B175" s="41">
        <f t="shared" si="8"/>
        <v>0</v>
      </c>
      <c r="C175" s="41">
        <f t="shared" si="9"/>
        <v>0</v>
      </c>
      <c r="D175" s="41">
        <f t="shared" si="10"/>
        <v>0</v>
      </c>
      <c r="E175" s="67" t="b">
        <f t="shared" si="11"/>
        <v>1</v>
      </c>
    </row>
    <row r="176" spans="1:5" x14ac:dyDescent="0.3">
      <c r="A176" s="41">
        <v>175</v>
      </c>
      <c r="B176" s="41">
        <f t="shared" si="8"/>
        <v>0</v>
      </c>
      <c r="C176" s="41">
        <f t="shared" si="9"/>
        <v>0</v>
      </c>
      <c r="D176" s="41">
        <f t="shared" si="10"/>
        <v>0</v>
      </c>
      <c r="E176" s="67" t="b">
        <f t="shared" si="11"/>
        <v>1</v>
      </c>
    </row>
    <row r="177" spans="1:5" x14ac:dyDescent="0.3">
      <c r="A177" s="41">
        <v>176</v>
      </c>
      <c r="B177" s="41">
        <f t="shared" si="8"/>
        <v>0</v>
      </c>
      <c r="C177" s="41">
        <f t="shared" si="9"/>
        <v>0</v>
      </c>
      <c r="D177" s="41">
        <f t="shared" si="10"/>
        <v>0</v>
      </c>
      <c r="E177" s="67" t="b">
        <f t="shared" si="11"/>
        <v>1</v>
      </c>
    </row>
    <row r="178" spans="1:5" x14ac:dyDescent="0.3">
      <c r="A178" s="41">
        <v>177</v>
      </c>
      <c r="B178" s="41">
        <f t="shared" si="8"/>
        <v>0</v>
      </c>
      <c r="C178" s="41">
        <f t="shared" si="9"/>
        <v>0</v>
      </c>
      <c r="D178" s="41">
        <f t="shared" si="10"/>
        <v>0</v>
      </c>
      <c r="E178" s="67" t="b">
        <f t="shared" si="11"/>
        <v>1</v>
      </c>
    </row>
    <row r="179" spans="1:5" x14ac:dyDescent="0.3">
      <c r="A179" s="41">
        <v>178</v>
      </c>
      <c r="B179" s="41">
        <f t="shared" si="8"/>
        <v>0</v>
      </c>
      <c r="C179" s="41">
        <f t="shared" si="9"/>
        <v>0</v>
      </c>
      <c r="D179" s="41">
        <f t="shared" si="10"/>
        <v>0</v>
      </c>
      <c r="E179" s="67" t="b">
        <f t="shared" si="11"/>
        <v>1</v>
      </c>
    </row>
    <row r="180" spans="1:5" x14ac:dyDescent="0.3">
      <c r="A180" s="41">
        <v>179</v>
      </c>
      <c r="B180" s="41">
        <f t="shared" si="8"/>
        <v>0</v>
      </c>
      <c r="C180" s="41">
        <f t="shared" si="9"/>
        <v>0</v>
      </c>
      <c r="D180" s="41">
        <f t="shared" si="10"/>
        <v>0</v>
      </c>
      <c r="E180" s="67" t="b">
        <f t="shared" si="11"/>
        <v>1</v>
      </c>
    </row>
    <row r="181" spans="1:5" x14ac:dyDescent="0.3">
      <c r="A181" s="41">
        <v>180</v>
      </c>
      <c r="B181" s="41">
        <f t="shared" si="8"/>
        <v>0</v>
      </c>
      <c r="C181" s="41">
        <f t="shared" si="9"/>
        <v>0</v>
      </c>
      <c r="D181" s="41">
        <f t="shared" si="10"/>
        <v>0</v>
      </c>
      <c r="E181" s="67" t="b">
        <f t="shared" si="11"/>
        <v>1</v>
      </c>
    </row>
    <row r="182" spans="1:5" x14ac:dyDescent="0.3">
      <c r="A182" s="41">
        <v>181</v>
      </c>
      <c r="B182" s="41">
        <f t="shared" si="8"/>
        <v>0</v>
      </c>
      <c r="C182" s="41">
        <f t="shared" si="9"/>
        <v>0</v>
      </c>
      <c r="D182" s="41">
        <f t="shared" si="10"/>
        <v>0</v>
      </c>
      <c r="E182" s="67" t="b">
        <f t="shared" si="11"/>
        <v>1</v>
      </c>
    </row>
    <row r="183" spans="1:5" x14ac:dyDescent="0.3">
      <c r="A183" s="41">
        <v>182</v>
      </c>
      <c r="B183" s="41">
        <f t="shared" si="8"/>
        <v>0</v>
      </c>
      <c r="C183" s="41">
        <f t="shared" si="9"/>
        <v>0</v>
      </c>
      <c r="D183" s="41">
        <f t="shared" si="10"/>
        <v>0</v>
      </c>
      <c r="E183" s="67" t="b">
        <f t="shared" si="11"/>
        <v>1</v>
      </c>
    </row>
    <row r="184" spans="1:5" x14ac:dyDescent="0.3">
      <c r="A184" s="41">
        <v>183</v>
      </c>
      <c r="B184" s="41">
        <f t="shared" si="8"/>
        <v>0</v>
      </c>
      <c r="C184" s="41">
        <f t="shared" si="9"/>
        <v>0</v>
      </c>
      <c r="D184" s="41">
        <f t="shared" si="10"/>
        <v>0</v>
      </c>
      <c r="E184" s="67" t="b">
        <f t="shared" si="11"/>
        <v>1</v>
      </c>
    </row>
    <row r="185" spans="1:5" x14ac:dyDescent="0.3">
      <c r="A185" s="41">
        <v>184</v>
      </c>
      <c r="B185" s="41">
        <f t="shared" si="8"/>
        <v>0</v>
      </c>
      <c r="C185" s="41">
        <f t="shared" si="9"/>
        <v>0</v>
      </c>
      <c r="D185" s="41">
        <f t="shared" si="10"/>
        <v>0</v>
      </c>
      <c r="E185" s="67" t="b">
        <f t="shared" si="11"/>
        <v>1</v>
      </c>
    </row>
    <row r="186" spans="1:5" x14ac:dyDescent="0.3">
      <c r="A186" s="41">
        <v>185</v>
      </c>
      <c r="B186" s="41">
        <f t="shared" si="8"/>
        <v>0</v>
      </c>
      <c r="C186" s="41">
        <f t="shared" si="9"/>
        <v>0</v>
      </c>
      <c r="D186" s="41">
        <f t="shared" si="10"/>
        <v>0</v>
      </c>
      <c r="E186" s="67" t="b">
        <f t="shared" si="11"/>
        <v>1</v>
      </c>
    </row>
    <row r="187" spans="1:5" x14ac:dyDescent="0.3">
      <c r="A187" s="41">
        <v>186</v>
      </c>
      <c r="B187" s="41">
        <f t="shared" si="8"/>
        <v>0</v>
      </c>
      <c r="C187" s="41">
        <f t="shared" si="9"/>
        <v>0</v>
      </c>
      <c r="D187" s="41">
        <f t="shared" si="10"/>
        <v>0</v>
      </c>
      <c r="E187" s="67" t="b">
        <f t="shared" si="11"/>
        <v>1</v>
      </c>
    </row>
    <row r="188" spans="1:5" x14ac:dyDescent="0.3">
      <c r="A188" s="41">
        <v>187</v>
      </c>
      <c r="B188" s="41">
        <f t="shared" si="8"/>
        <v>0</v>
      </c>
      <c r="C188" s="41">
        <f t="shared" si="9"/>
        <v>0</v>
      </c>
      <c r="D188" s="41">
        <f t="shared" si="10"/>
        <v>0</v>
      </c>
      <c r="E188" s="67" t="b">
        <f t="shared" si="11"/>
        <v>1</v>
      </c>
    </row>
    <row r="189" spans="1:5" x14ac:dyDescent="0.3">
      <c r="A189" s="41">
        <v>188</v>
      </c>
      <c r="B189" s="41">
        <f t="shared" si="8"/>
        <v>0</v>
      </c>
      <c r="C189" s="41">
        <f t="shared" si="9"/>
        <v>0</v>
      </c>
      <c r="D189" s="41">
        <f t="shared" si="10"/>
        <v>0</v>
      </c>
      <c r="E189" s="67" t="b">
        <f t="shared" si="11"/>
        <v>1</v>
      </c>
    </row>
    <row r="190" spans="1:5" x14ac:dyDescent="0.3">
      <c r="A190" s="41">
        <v>189</v>
      </c>
      <c r="B190" s="41">
        <f t="shared" si="8"/>
        <v>0</v>
      </c>
      <c r="C190" s="41">
        <f t="shared" si="9"/>
        <v>0</v>
      </c>
      <c r="D190" s="41">
        <f t="shared" si="10"/>
        <v>0</v>
      </c>
      <c r="E190" s="67" t="b">
        <f t="shared" si="11"/>
        <v>1</v>
      </c>
    </row>
    <row r="191" spans="1:5" x14ac:dyDescent="0.3">
      <c r="A191" s="41">
        <v>190</v>
      </c>
      <c r="B191" s="41">
        <f t="shared" si="8"/>
        <v>0</v>
      </c>
      <c r="C191" s="41">
        <f t="shared" si="9"/>
        <v>0</v>
      </c>
      <c r="D191" s="41">
        <f t="shared" si="10"/>
        <v>0</v>
      </c>
      <c r="E191" s="67" t="b">
        <f t="shared" si="11"/>
        <v>1</v>
      </c>
    </row>
    <row r="192" spans="1:5" x14ac:dyDescent="0.3">
      <c r="A192" s="41">
        <v>191</v>
      </c>
      <c r="B192" s="41">
        <f t="shared" si="8"/>
        <v>0</v>
      </c>
      <c r="C192" s="41">
        <f t="shared" si="9"/>
        <v>0</v>
      </c>
      <c r="D192" s="41">
        <f t="shared" si="10"/>
        <v>0</v>
      </c>
      <c r="E192" s="67" t="b">
        <f t="shared" si="11"/>
        <v>1</v>
      </c>
    </row>
    <row r="193" spans="1:5" x14ac:dyDescent="0.3">
      <c r="A193" s="41">
        <v>192</v>
      </c>
      <c r="B193" s="41">
        <f t="shared" si="8"/>
        <v>0</v>
      </c>
      <c r="C193" s="41">
        <f t="shared" si="9"/>
        <v>0</v>
      </c>
      <c r="D193" s="41">
        <f t="shared" si="10"/>
        <v>0</v>
      </c>
      <c r="E193" s="67" t="b">
        <f t="shared" si="11"/>
        <v>1</v>
      </c>
    </row>
    <row r="194" spans="1:5" x14ac:dyDescent="0.3">
      <c r="A194" s="41">
        <v>193</v>
      </c>
      <c r="B194" s="41">
        <f t="shared" ref="B194:B257" si="12">VLOOKUP(A194,AQAP1,3,FALSE)</f>
        <v>0</v>
      </c>
      <c r="C194" s="41">
        <f t="shared" ref="C194:C257" si="13">VLOOKUP(A194,AQAP2, 3, FALSE)</f>
        <v>0</v>
      </c>
      <c r="D194" s="41">
        <f t="shared" ref="D194:D257" si="14">VLOOKUP(A194,AQAP3, 3, FALSE)</f>
        <v>0</v>
      </c>
      <c r="E194" s="67" t="b">
        <f t="shared" si="11"/>
        <v>1</v>
      </c>
    </row>
    <row r="195" spans="1:5" x14ac:dyDescent="0.3">
      <c r="A195" s="41">
        <v>194</v>
      </c>
      <c r="B195" s="41">
        <f t="shared" si="12"/>
        <v>0</v>
      </c>
      <c r="C195" s="41">
        <f t="shared" si="13"/>
        <v>0</v>
      </c>
      <c r="D195" s="41">
        <f t="shared" si="14"/>
        <v>0</v>
      </c>
      <c r="E195" s="67" t="b">
        <f t="shared" ref="E195:E258" si="15">EXACT(B195,C195)</f>
        <v>1</v>
      </c>
    </row>
    <row r="196" spans="1:5" x14ac:dyDescent="0.3">
      <c r="A196" s="41">
        <v>195</v>
      </c>
      <c r="B196" s="41">
        <f t="shared" si="12"/>
        <v>0</v>
      </c>
      <c r="C196" s="41">
        <f t="shared" si="13"/>
        <v>0</v>
      </c>
      <c r="D196" s="41">
        <f t="shared" si="14"/>
        <v>0</v>
      </c>
      <c r="E196" s="67" t="b">
        <f t="shared" si="15"/>
        <v>1</v>
      </c>
    </row>
    <row r="197" spans="1:5" x14ac:dyDescent="0.3">
      <c r="A197" s="41">
        <v>196</v>
      </c>
      <c r="B197" s="41">
        <f t="shared" si="12"/>
        <v>0</v>
      </c>
      <c r="C197" s="41">
        <f t="shared" si="13"/>
        <v>0</v>
      </c>
      <c r="D197" s="41">
        <f t="shared" si="14"/>
        <v>0</v>
      </c>
      <c r="E197" s="67" t="b">
        <f t="shared" si="15"/>
        <v>1</v>
      </c>
    </row>
    <row r="198" spans="1:5" x14ac:dyDescent="0.3">
      <c r="A198" s="41">
        <v>197</v>
      </c>
      <c r="B198" s="41">
        <f t="shared" si="12"/>
        <v>0</v>
      </c>
      <c r="C198" s="41">
        <f t="shared" si="13"/>
        <v>0</v>
      </c>
      <c r="D198" s="41">
        <f t="shared" si="14"/>
        <v>0</v>
      </c>
      <c r="E198" s="67" t="b">
        <f t="shared" si="15"/>
        <v>1</v>
      </c>
    </row>
    <row r="199" spans="1:5" x14ac:dyDescent="0.3">
      <c r="A199" s="41">
        <v>198</v>
      </c>
      <c r="B199" s="41">
        <f t="shared" si="12"/>
        <v>0</v>
      </c>
      <c r="C199" s="41">
        <f t="shared" si="13"/>
        <v>0</v>
      </c>
      <c r="D199" s="41">
        <f t="shared" si="14"/>
        <v>0</v>
      </c>
      <c r="E199" s="67" t="b">
        <f t="shared" si="15"/>
        <v>1</v>
      </c>
    </row>
    <row r="200" spans="1:5" x14ac:dyDescent="0.3">
      <c r="A200" s="41">
        <v>199</v>
      </c>
      <c r="B200" s="41">
        <f t="shared" si="12"/>
        <v>0</v>
      </c>
      <c r="C200" s="41">
        <f t="shared" si="13"/>
        <v>0</v>
      </c>
      <c r="D200" s="41">
        <f t="shared" si="14"/>
        <v>0</v>
      </c>
      <c r="E200" s="67" t="b">
        <f t="shared" si="15"/>
        <v>1</v>
      </c>
    </row>
    <row r="201" spans="1:5" x14ac:dyDescent="0.3">
      <c r="A201" s="41">
        <v>200</v>
      </c>
      <c r="B201" s="41">
        <f t="shared" si="12"/>
        <v>0</v>
      </c>
      <c r="C201" s="41">
        <f t="shared" si="13"/>
        <v>0</v>
      </c>
      <c r="D201" s="41">
        <f t="shared" si="14"/>
        <v>0</v>
      </c>
      <c r="E201" s="67" t="b">
        <f t="shared" si="15"/>
        <v>1</v>
      </c>
    </row>
    <row r="202" spans="1:5" x14ac:dyDescent="0.3">
      <c r="A202" s="41">
        <v>201</v>
      </c>
      <c r="B202" s="41">
        <f t="shared" si="12"/>
        <v>0</v>
      </c>
      <c r="C202" s="41">
        <f t="shared" si="13"/>
        <v>0</v>
      </c>
      <c r="D202" s="41">
        <f t="shared" si="14"/>
        <v>0</v>
      </c>
      <c r="E202" s="67" t="b">
        <f t="shared" si="15"/>
        <v>1</v>
      </c>
    </row>
    <row r="203" spans="1:5" x14ac:dyDescent="0.3">
      <c r="A203" s="41">
        <v>202</v>
      </c>
      <c r="B203" s="41">
        <f t="shared" si="12"/>
        <v>0</v>
      </c>
      <c r="C203" s="41">
        <f t="shared" si="13"/>
        <v>0</v>
      </c>
      <c r="D203" s="41">
        <f t="shared" si="14"/>
        <v>0</v>
      </c>
      <c r="E203" s="67" t="b">
        <f t="shared" si="15"/>
        <v>1</v>
      </c>
    </row>
    <row r="204" spans="1:5" x14ac:dyDescent="0.3">
      <c r="A204" s="41">
        <v>203</v>
      </c>
      <c r="B204" s="41">
        <f t="shared" si="12"/>
        <v>0</v>
      </c>
      <c r="C204" s="41">
        <f t="shared" si="13"/>
        <v>0</v>
      </c>
      <c r="D204" s="41">
        <f t="shared" si="14"/>
        <v>0</v>
      </c>
      <c r="E204" s="67" t="b">
        <f t="shared" si="15"/>
        <v>1</v>
      </c>
    </row>
    <row r="205" spans="1:5" x14ac:dyDescent="0.3">
      <c r="A205" s="41">
        <v>204</v>
      </c>
      <c r="B205" s="41">
        <f t="shared" si="12"/>
        <v>0</v>
      </c>
      <c r="C205" s="41">
        <f t="shared" si="13"/>
        <v>0</v>
      </c>
      <c r="D205" s="41">
        <f t="shared" si="14"/>
        <v>0</v>
      </c>
      <c r="E205" s="67" t="b">
        <f t="shared" si="15"/>
        <v>1</v>
      </c>
    </row>
    <row r="206" spans="1:5" x14ac:dyDescent="0.3">
      <c r="A206" s="41">
        <v>205</v>
      </c>
      <c r="B206" s="41">
        <f t="shared" si="12"/>
        <v>0</v>
      </c>
      <c r="C206" s="41">
        <f t="shared" si="13"/>
        <v>0</v>
      </c>
      <c r="D206" s="41">
        <f t="shared" si="14"/>
        <v>0</v>
      </c>
      <c r="E206" s="67" t="b">
        <f t="shared" si="15"/>
        <v>1</v>
      </c>
    </row>
    <row r="207" spans="1:5" x14ac:dyDescent="0.3">
      <c r="A207" s="41">
        <v>206</v>
      </c>
      <c r="B207" s="41">
        <f t="shared" si="12"/>
        <v>0</v>
      </c>
      <c r="C207" s="41">
        <f t="shared" si="13"/>
        <v>0</v>
      </c>
      <c r="D207" s="41">
        <f t="shared" si="14"/>
        <v>0</v>
      </c>
      <c r="E207" s="67" t="b">
        <f t="shared" si="15"/>
        <v>1</v>
      </c>
    </row>
    <row r="208" spans="1:5" x14ac:dyDescent="0.3">
      <c r="A208" s="41">
        <v>207</v>
      </c>
      <c r="B208" s="41">
        <f t="shared" si="12"/>
        <v>0</v>
      </c>
      <c r="C208" s="41">
        <f t="shared" si="13"/>
        <v>0</v>
      </c>
      <c r="D208" s="41">
        <f t="shared" si="14"/>
        <v>0</v>
      </c>
      <c r="E208" s="67" t="b">
        <f t="shared" si="15"/>
        <v>1</v>
      </c>
    </row>
    <row r="209" spans="1:5" x14ac:dyDescent="0.3">
      <c r="A209" s="41">
        <v>208</v>
      </c>
      <c r="B209" s="41">
        <f t="shared" si="12"/>
        <v>0</v>
      </c>
      <c r="C209" s="41">
        <f t="shared" si="13"/>
        <v>0</v>
      </c>
      <c r="D209" s="41">
        <f t="shared" si="14"/>
        <v>0</v>
      </c>
      <c r="E209" s="67" t="b">
        <f t="shared" si="15"/>
        <v>1</v>
      </c>
    </row>
    <row r="210" spans="1:5" x14ac:dyDescent="0.3">
      <c r="A210" s="41">
        <v>209</v>
      </c>
      <c r="B210" s="41">
        <f t="shared" si="12"/>
        <v>0</v>
      </c>
      <c r="C210" s="41">
        <f t="shared" si="13"/>
        <v>0</v>
      </c>
      <c r="D210" s="41">
        <f t="shared" si="14"/>
        <v>0</v>
      </c>
      <c r="E210" s="67" t="b">
        <f t="shared" si="15"/>
        <v>1</v>
      </c>
    </row>
    <row r="211" spans="1:5" x14ac:dyDescent="0.3">
      <c r="A211" s="41">
        <v>210</v>
      </c>
      <c r="B211" s="41">
        <f t="shared" si="12"/>
        <v>0</v>
      </c>
      <c r="C211" s="41">
        <f t="shared" si="13"/>
        <v>0</v>
      </c>
      <c r="D211" s="41">
        <f t="shared" si="14"/>
        <v>0</v>
      </c>
      <c r="E211" s="67" t="b">
        <f t="shared" si="15"/>
        <v>1</v>
      </c>
    </row>
    <row r="212" spans="1:5" x14ac:dyDescent="0.3">
      <c r="A212" s="41">
        <v>211</v>
      </c>
      <c r="B212" s="41">
        <f t="shared" si="12"/>
        <v>0</v>
      </c>
      <c r="C212" s="41">
        <f t="shared" si="13"/>
        <v>0</v>
      </c>
      <c r="D212" s="41">
        <f t="shared" si="14"/>
        <v>0</v>
      </c>
      <c r="E212" s="67" t="b">
        <f t="shared" si="15"/>
        <v>1</v>
      </c>
    </row>
    <row r="213" spans="1:5" x14ac:dyDescent="0.3">
      <c r="A213" s="41">
        <v>212</v>
      </c>
      <c r="B213" s="41">
        <f t="shared" si="12"/>
        <v>0</v>
      </c>
      <c r="C213" s="41">
        <f t="shared" si="13"/>
        <v>0</v>
      </c>
      <c r="D213" s="41">
        <f t="shared" si="14"/>
        <v>0</v>
      </c>
      <c r="E213" s="67" t="b">
        <f t="shared" si="15"/>
        <v>1</v>
      </c>
    </row>
    <row r="214" spans="1:5" x14ac:dyDescent="0.3">
      <c r="A214" s="41">
        <v>213</v>
      </c>
      <c r="B214" s="41">
        <f t="shared" si="12"/>
        <v>0</v>
      </c>
      <c r="C214" s="41">
        <f t="shared" si="13"/>
        <v>0</v>
      </c>
      <c r="D214" s="41">
        <f t="shared" si="14"/>
        <v>0</v>
      </c>
      <c r="E214" s="67" t="b">
        <f t="shared" si="15"/>
        <v>1</v>
      </c>
    </row>
    <row r="215" spans="1:5" x14ac:dyDescent="0.3">
      <c r="A215" s="41">
        <v>214</v>
      </c>
      <c r="B215" s="41">
        <f t="shared" si="12"/>
        <v>0</v>
      </c>
      <c r="C215" s="41">
        <f t="shared" si="13"/>
        <v>0</v>
      </c>
      <c r="D215" s="41">
        <f t="shared" si="14"/>
        <v>0</v>
      </c>
      <c r="E215" s="67" t="b">
        <f t="shared" si="15"/>
        <v>1</v>
      </c>
    </row>
    <row r="216" spans="1:5" x14ac:dyDescent="0.3">
      <c r="A216" s="41">
        <v>215</v>
      </c>
      <c r="B216" s="41">
        <f t="shared" si="12"/>
        <v>0</v>
      </c>
      <c r="C216" s="41">
        <f t="shared" si="13"/>
        <v>0</v>
      </c>
      <c r="D216" s="41">
        <f t="shared" si="14"/>
        <v>0</v>
      </c>
      <c r="E216" s="67" t="b">
        <f t="shared" si="15"/>
        <v>1</v>
      </c>
    </row>
    <row r="217" spans="1:5" x14ac:dyDescent="0.3">
      <c r="A217" s="41">
        <v>216</v>
      </c>
      <c r="B217" s="41">
        <f t="shared" si="12"/>
        <v>0</v>
      </c>
      <c r="C217" s="41">
        <f t="shared" si="13"/>
        <v>0</v>
      </c>
      <c r="D217" s="41">
        <f t="shared" si="14"/>
        <v>0</v>
      </c>
      <c r="E217" s="67" t="b">
        <f t="shared" si="15"/>
        <v>1</v>
      </c>
    </row>
    <row r="218" spans="1:5" x14ac:dyDescent="0.3">
      <c r="A218" s="41">
        <v>217</v>
      </c>
      <c r="B218" s="41">
        <f t="shared" si="12"/>
        <v>0</v>
      </c>
      <c r="C218" s="41">
        <f t="shared" si="13"/>
        <v>0</v>
      </c>
      <c r="D218" s="41">
        <f t="shared" si="14"/>
        <v>0</v>
      </c>
      <c r="E218" s="67" t="b">
        <f t="shared" si="15"/>
        <v>1</v>
      </c>
    </row>
    <row r="219" spans="1:5" x14ac:dyDescent="0.3">
      <c r="A219" s="41">
        <v>218</v>
      </c>
      <c r="B219" s="41">
        <f t="shared" si="12"/>
        <v>0</v>
      </c>
      <c r="C219" s="41">
        <f t="shared" si="13"/>
        <v>0</v>
      </c>
      <c r="D219" s="41">
        <f t="shared" si="14"/>
        <v>0</v>
      </c>
      <c r="E219" s="67" t="b">
        <f t="shared" si="15"/>
        <v>1</v>
      </c>
    </row>
    <row r="220" spans="1:5" x14ac:dyDescent="0.3">
      <c r="A220" s="41">
        <v>219</v>
      </c>
      <c r="B220" s="41">
        <f t="shared" si="12"/>
        <v>0</v>
      </c>
      <c r="C220" s="41">
        <f t="shared" si="13"/>
        <v>0</v>
      </c>
      <c r="D220" s="41">
        <f t="shared" si="14"/>
        <v>0</v>
      </c>
      <c r="E220" s="67" t="b">
        <f t="shared" si="15"/>
        <v>1</v>
      </c>
    </row>
    <row r="221" spans="1:5" x14ac:dyDescent="0.3">
      <c r="A221" s="41">
        <v>220</v>
      </c>
      <c r="B221" s="41">
        <f t="shared" si="12"/>
        <v>0</v>
      </c>
      <c r="C221" s="41">
        <f t="shared" si="13"/>
        <v>0</v>
      </c>
      <c r="D221" s="41">
        <f t="shared" si="14"/>
        <v>0</v>
      </c>
      <c r="E221" s="67" t="b">
        <f t="shared" si="15"/>
        <v>1</v>
      </c>
    </row>
    <row r="222" spans="1:5" x14ac:dyDescent="0.3">
      <c r="A222" s="41">
        <v>221</v>
      </c>
      <c r="B222" s="41">
        <f t="shared" si="12"/>
        <v>0</v>
      </c>
      <c r="C222" s="41">
        <f t="shared" si="13"/>
        <v>0</v>
      </c>
      <c r="D222" s="41">
        <f t="shared" si="14"/>
        <v>0</v>
      </c>
      <c r="E222" s="67" t="b">
        <f t="shared" si="15"/>
        <v>1</v>
      </c>
    </row>
    <row r="223" spans="1:5" x14ac:dyDescent="0.3">
      <c r="A223" s="41">
        <v>222</v>
      </c>
      <c r="B223" s="41">
        <f t="shared" si="12"/>
        <v>0</v>
      </c>
      <c r="C223" s="41">
        <f t="shared" si="13"/>
        <v>0</v>
      </c>
      <c r="D223" s="41">
        <f t="shared" si="14"/>
        <v>0</v>
      </c>
      <c r="E223" s="67" t="b">
        <f t="shared" si="15"/>
        <v>1</v>
      </c>
    </row>
    <row r="224" spans="1:5" x14ac:dyDescent="0.3">
      <c r="A224" s="41">
        <v>223</v>
      </c>
      <c r="B224" s="41">
        <f t="shared" si="12"/>
        <v>0</v>
      </c>
      <c r="C224" s="41">
        <f t="shared" si="13"/>
        <v>0</v>
      </c>
      <c r="D224" s="41">
        <f t="shared" si="14"/>
        <v>0</v>
      </c>
      <c r="E224" s="67" t="b">
        <f t="shared" si="15"/>
        <v>1</v>
      </c>
    </row>
    <row r="225" spans="1:5" x14ac:dyDescent="0.3">
      <c r="A225" s="41">
        <v>224</v>
      </c>
      <c r="B225" s="41">
        <f t="shared" si="12"/>
        <v>0</v>
      </c>
      <c r="C225" s="41">
        <f t="shared" si="13"/>
        <v>0</v>
      </c>
      <c r="D225" s="41">
        <f t="shared" si="14"/>
        <v>0</v>
      </c>
      <c r="E225" s="67" t="b">
        <f t="shared" si="15"/>
        <v>1</v>
      </c>
    </row>
    <row r="226" spans="1:5" x14ac:dyDescent="0.3">
      <c r="A226" s="41">
        <v>225</v>
      </c>
      <c r="B226" s="41">
        <f t="shared" si="12"/>
        <v>0</v>
      </c>
      <c r="C226" s="41">
        <f t="shared" si="13"/>
        <v>0</v>
      </c>
      <c r="D226" s="41">
        <f t="shared" si="14"/>
        <v>0</v>
      </c>
      <c r="E226" s="67" t="b">
        <f t="shared" si="15"/>
        <v>1</v>
      </c>
    </row>
    <row r="227" spans="1:5" x14ac:dyDescent="0.3">
      <c r="A227" s="41">
        <v>226</v>
      </c>
      <c r="B227" s="41">
        <f t="shared" si="12"/>
        <v>0</v>
      </c>
      <c r="C227" s="41">
        <f t="shared" si="13"/>
        <v>0</v>
      </c>
      <c r="D227" s="41">
        <f t="shared" si="14"/>
        <v>0</v>
      </c>
      <c r="E227" s="67" t="b">
        <f t="shared" si="15"/>
        <v>1</v>
      </c>
    </row>
    <row r="228" spans="1:5" x14ac:dyDescent="0.3">
      <c r="A228" s="41">
        <v>227</v>
      </c>
      <c r="B228" s="41">
        <f t="shared" si="12"/>
        <v>0</v>
      </c>
      <c r="C228" s="41">
        <f t="shared" si="13"/>
        <v>0</v>
      </c>
      <c r="D228" s="41">
        <f t="shared" si="14"/>
        <v>0</v>
      </c>
      <c r="E228" s="67" t="b">
        <f t="shared" si="15"/>
        <v>1</v>
      </c>
    </row>
    <row r="229" spans="1:5" x14ac:dyDescent="0.3">
      <c r="A229" s="41">
        <v>228</v>
      </c>
      <c r="B229" s="41">
        <f t="shared" si="12"/>
        <v>0</v>
      </c>
      <c r="C229" s="41">
        <f t="shared" si="13"/>
        <v>0</v>
      </c>
      <c r="D229" s="41">
        <f t="shared" si="14"/>
        <v>0</v>
      </c>
      <c r="E229" s="67" t="b">
        <f t="shared" si="15"/>
        <v>1</v>
      </c>
    </row>
    <row r="230" spans="1:5" x14ac:dyDescent="0.3">
      <c r="A230" s="41">
        <v>229</v>
      </c>
      <c r="B230" s="41">
        <f t="shared" si="12"/>
        <v>0</v>
      </c>
      <c r="C230" s="41">
        <f t="shared" si="13"/>
        <v>0</v>
      </c>
      <c r="D230" s="41">
        <f t="shared" si="14"/>
        <v>0</v>
      </c>
      <c r="E230" s="67" t="b">
        <f t="shared" si="15"/>
        <v>1</v>
      </c>
    </row>
    <row r="231" spans="1:5" x14ac:dyDescent="0.3">
      <c r="A231" s="41">
        <v>230</v>
      </c>
      <c r="B231" s="41">
        <f t="shared" si="12"/>
        <v>0</v>
      </c>
      <c r="C231" s="41">
        <f t="shared" si="13"/>
        <v>0</v>
      </c>
      <c r="D231" s="41">
        <f t="shared" si="14"/>
        <v>0</v>
      </c>
      <c r="E231" s="67" t="b">
        <f t="shared" si="15"/>
        <v>1</v>
      </c>
    </row>
    <row r="232" spans="1:5" x14ac:dyDescent="0.3">
      <c r="A232" s="41">
        <v>231</v>
      </c>
      <c r="B232" s="41">
        <f t="shared" si="12"/>
        <v>0</v>
      </c>
      <c r="C232" s="41">
        <f t="shared" si="13"/>
        <v>0</v>
      </c>
      <c r="D232" s="41">
        <f t="shared" si="14"/>
        <v>0</v>
      </c>
      <c r="E232" s="67" t="b">
        <f t="shared" si="15"/>
        <v>1</v>
      </c>
    </row>
    <row r="233" spans="1:5" x14ac:dyDescent="0.3">
      <c r="A233" s="41">
        <v>232</v>
      </c>
      <c r="B233" s="41">
        <f t="shared" si="12"/>
        <v>0</v>
      </c>
      <c r="C233" s="41">
        <f t="shared" si="13"/>
        <v>0</v>
      </c>
      <c r="D233" s="41">
        <f t="shared" si="14"/>
        <v>0</v>
      </c>
      <c r="E233" s="67" t="b">
        <f t="shared" si="15"/>
        <v>1</v>
      </c>
    </row>
    <row r="234" spans="1:5" x14ac:dyDescent="0.3">
      <c r="A234" s="41">
        <v>233</v>
      </c>
      <c r="B234" s="41">
        <f t="shared" si="12"/>
        <v>0</v>
      </c>
      <c r="C234" s="41">
        <f t="shared" si="13"/>
        <v>0</v>
      </c>
      <c r="D234" s="41">
        <f t="shared" si="14"/>
        <v>0</v>
      </c>
      <c r="E234" s="67" t="b">
        <f t="shared" si="15"/>
        <v>1</v>
      </c>
    </row>
    <row r="235" spans="1:5" x14ac:dyDescent="0.3">
      <c r="A235" s="41">
        <v>234</v>
      </c>
      <c r="B235" s="41">
        <f t="shared" si="12"/>
        <v>0</v>
      </c>
      <c r="C235" s="41">
        <f t="shared" si="13"/>
        <v>0</v>
      </c>
      <c r="D235" s="41">
        <f t="shared" si="14"/>
        <v>0</v>
      </c>
      <c r="E235" s="67" t="b">
        <f t="shared" si="15"/>
        <v>1</v>
      </c>
    </row>
    <row r="236" spans="1:5" x14ac:dyDescent="0.3">
      <c r="A236" s="41">
        <v>235</v>
      </c>
      <c r="B236" s="41">
        <f t="shared" si="12"/>
        <v>0</v>
      </c>
      <c r="C236" s="41">
        <f t="shared" si="13"/>
        <v>0</v>
      </c>
      <c r="D236" s="41">
        <f t="shared" si="14"/>
        <v>0</v>
      </c>
      <c r="E236" s="67" t="b">
        <f t="shared" si="15"/>
        <v>1</v>
      </c>
    </row>
    <row r="237" spans="1:5" x14ac:dyDescent="0.3">
      <c r="A237" s="41">
        <v>236</v>
      </c>
      <c r="B237" s="41">
        <f t="shared" si="12"/>
        <v>0</v>
      </c>
      <c r="C237" s="41">
        <f t="shared" si="13"/>
        <v>0</v>
      </c>
      <c r="D237" s="41">
        <f t="shared" si="14"/>
        <v>0</v>
      </c>
      <c r="E237" s="67" t="b">
        <f t="shared" si="15"/>
        <v>1</v>
      </c>
    </row>
    <row r="238" spans="1:5" x14ac:dyDescent="0.3">
      <c r="A238" s="41">
        <v>237</v>
      </c>
      <c r="B238" s="41">
        <f t="shared" si="12"/>
        <v>0</v>
      </c>
      <c r="C238" s="41">
        <f t="shared" si="13"/>
        <v>0</v>
      </c>
      <c r="D238" s="41">
        <f t="shared" si="14"/>
        <v>0</v>
      </c>
      <c r="E238" s="67" t="b">
        <f t="shared" si="15"/>
        <v>1</v>
      </c>
    </row>
    <row r="239" spans="1:5" x14ac:dyDescent="0.3">
      <c r="A239" s="41">
        <v>238</v>
      </c>
      <c r="B239" s="41">
        <f t="shared" si="12"/>
        <v>0</v>
      </c>
      <c r="C239" s="41">
        <f t="shared" si="13"/>
        <v>0</v>
      </c>
      <c r="D239" s="41">
        <f t="shared" si="14"/>
        <v>0</v>
      </c>
      <c r="E239" s="67" t="b">
        <f t="shared" si="15"/>
        <v>1</v>
      </c>
    </row>
    <row r="240" spans="1:5" x14ac:dyDescent="0.3">
      <c r="A240" s="41">
        <v>239</v>
      </c>
      <c r="B240" s="41">
        <f t="shared" si="12"/>
        <v>0</v>
      </c>
      <c r="C240" s="41">
        <f t="shared" si="13"/>
        <v>0</v>
      </c>
      <c r="D240" s="41">
        <f t="shared" si="14"/>
        <v>0</v>
      </c>
      <c r="E240" s="67" t="b">
        <f t="shared" si="15"/>
        <v>1</v>
      </c>
    </row>
    <row r="241" spans="1:5" x14ac:dyDescent="0.3">
      <c r="A241" s="41">
        <v>240</v>
      </c>
      <c r="B241" s="41">
        <f t="shared" si="12"/>
        <v>0</v>
      </c>
      <c r="C241" s="41">
        <f t="shared" si="13"/>
        <v>0</v>
      </c>
      <c r="D241" s="41">
        <f t="shared" si="14"/>
        <v>0</v>
      </c>
      <c r="E241" s="67" t="b">
        <f t="shared" si="15"/>
        <v>1</v>
      </c>
    </row>
    <row r="242" spans="1:5" x14ac:dyDescent="0.3">
      <c r="A242" s="41">
        <v>241</v>
      </c>
      <c r="B242" s="41">
        <f t="shared" si="12"/>
        <v>0</v>
      </c>
      <c r="C242" s="41">
        <f t="shared" si="13"/>
        <v>0</v>
      </c>
      <c r="D242" s="41">
        <f t="shared" si="14"/>
        <v>0</v>
      </c>
      <c r="E242" s="67" t="b">
        <f t="shared" si="15"/>
        <v>1</v>
      </c>
    </row>
    <row r="243" spans="1:5" x14ac:dyDescent="0.3">
      <c r="A243" s="41">
        <v>242</v>
      </c>
      <c r="B243" s="41">
        <f t="shared" si="12"/>
        <v>0</v>
      </c>
      <c r="C243" s="41">
        <f t="shared" si="13"/>
        <v>0</v>
      </c>
      <c r="D243" s="41">
        <f t="shared" si="14"/>
        <v>0</v>
      </c>
      <c r="E243" s="67" t="b">
        <f t="shared" si="15"/>
        <v>1</v>
      </c>
    </row>
    <row r="244" spans="1:5" x14ac:dyDescent="0.3">
      <c r="A244" s="41">
        <v>243</v>
      </c>
      <c r="B244" s="41">
        <f t="shared" si="12"/>
        <v>0</v>
      </c>
      <c r="C244" s="41">
        <f t="shared" si="13"/>
        <v>0</v>
      </c>
      <c r="D244" s="41">
        <f t="shared" si="14"/>
        <v>0</v>
      </c>
      <c r="E244" s="67" t="b">
        <f t="shared" si="15"/>
        <v>1</v>
      </c>
    </row>
    <row r="245" spans="1:5" x14ac:dyDescent="0.3">
      <c r="A245" s="41">
        <v>244</v>
      </c>
      <c r="B245" s="41">
        <f t="shared" si="12"/>
        <v>0</v>
      </c>
      <c r="C245" s="41">
        <f t="shared" si="13"/>
        <v>0</v>
      </c>
      <c r="D245" s="41">
        <f t="shared" si="14"/>
        <v>0</v>
      </c>
      <c r="E245" s="67" t="b">
        <f t="shared" si="15"/>
        <v>1</v>
      </c>
    </row>
    <row r="246" spans="1:5" x14ac:dyDescent="0.3">
      <c r="A246" s="41">
        <v>245</v>
      </c>
      <c r="B246" s="41">
        <f t="shared" si="12"/>
        <v>0</v>
      </c>
      <c r="C246" s="41">
        <f t="shared" si="13"/>
        <v>0</v>
      </c>
      <c r="D246" s="41">
        <f t="shared" si="14"/>
        <v>0</v>
      </c>
      <c r="E246" s="67" t="b">
        <f t="shared" si="15"/>
        <v>1</v>
      </c>
    </row>
    <row r="247" spans="1:5" x14ac:dyDescent="0.3">
      <c r="A247" s="41">
        <v>246</v>
      </c>
      <c r="B247" s="41">
        <f t="shared" si="12"/>
        <v>0</v>
      </c>
      <c r="C247" s="41">
        <f t="shared" si="13"/>
        <v>0</v>
      </c>
      <c r="D247" s="41">
        <f t="shared" si="14"/>
        <v>0</v>
      </c>
      <c r="E247" s="67" t="b">
        <f t="shared" si="15"/>
        <v>1</v>
      </c>
    </row>
    <row r="248" spans="1:5" x14ac:dyDescent="0.3">
      <c r="A248" s="41">
        <v>247</v>
      </c>
      <c r="B248" s="41">
        <f t="shared" si="12"/>
        <v>0</v>
      </c>
      <c r="C248" s="41">
        <f t="shared" si="13"/>
        <v>0</v>
      </c>
      <c r="D248" s="41">
        <f t="shared" si="14"/>
        <v>0</v>
      </c>
      <c r="E248" s="67" t="b">
        <f t="shared" si="15"/>
        <v>1</v>
      </c>
    </row>
    <row r="249" spans="1:5" x14ac:dyDescent="0.3">
      <c r="A249" s="41">
        <v>248</v>
      </c>
      <c r="B249" s="41">
        <f t="shared" si="12"/>
        <v>0</v>
      </c>
      <c r="C249" s="41">
        <f t="shared" si="13"/>
        <v>0</v>
      </c>
      <c r="D249" s="41">
        <f t="shared" si="14"/>
        <v>0</v>
      </c>
      <c r="E249" s="67" t="b">
        <f t="shared" si="15"/>
        <v>1</v>
      </c>
    </row>
    <row r="250" spans="1:5" x14ac:dyDescent="0.3">
      <c r="A250" s="41">
        <v>249</v>
      </c>
      <c r="B250" s="41">
        <f t="shared" si="12"/>
        <v>0</v>
      </c>
      <c r="C250" s="41">
        <f t="shared" si="13"/>
        <v>0</v>
      </c>
      <c r="D250" s="41">
        <f t="shared" si="14"/>
        <v>0</v>
      </c>
      <c r="E250" s="67" t="b">
        <f t="shared" si="15"/>
        <v>1</v>
      </c>
    </row>
    <row r="251" spans="1:5" x14ac:dyDescent="0.3">
      <c r="A251" s="41">
        <v>250</v>
      </c>
      <c r="B251" s="41">
        <f t="shared" si="12"/>
        <v>0</v>
      </c>
      <c r="C251" s="41">
        <f t="shared" si="13"/>
        <v>0</v>
      </c>
      <c r="D251" s="41">
        <f t="shared" si="14"/>
        <v>0</v>
      </c>
      <c r="E251" s="67" t="b">
        <f t="shared" si="15"/>
        <v>1</v>
      </c>
    </row>
    <row r="252" spans="1:5" x14ac:dyDescent="0.3">
      <c r="A252" s="41">
        <v>251</v>
      </c>
      <c r="B252" s="41">
        <f t="shared" si="12"/>
        <v>0</v>
      </c>
      <c r="C252" s="41">
        <f t="shared" si="13"/>
        <v>0</v>
      </c>
      <c r="D252" s="41">
        <f t="shared" si="14"/>
        <v>0</v>
      </c>
      <c r="E252" s="67" t="b">
        <f t="shared" si="15"/>
        <v>1</v>
      </c>
    </row>
    <row r="253" spans="1:5" x14ac:dyDescent="0.3">
      <c r="A253" s="41">
        <v>252</v>
      </c>
      <c r="B253" s="41">
        <f t="shared" si="12"/>
        <v>0</v>
      </c>
      <c r="C253" s="41">
        <f t="shared" si="13"/>
        <v>0</v>
      </c>
      <c r="D253" s="41">
        <f t="shared" si="14"/>
        <v>0</v>
      </c>
      <c r="E253" s="67" t="b">
        <f t="shared" si="15"/>
        <v>1</v>
      </c>
    </row>
    <row r="254" spans="1:5" x14ac:dyDescent="0.3">
      <c r="A254" s="41">
        <v>253</v>
      </c>
      <c r="B254" s="41">
        <f t="shared" si="12"/>
        <v>0</v>
      </c>
      <c r="C254" s="41">
        <f t="shared" si="13"/>
        <v>0</v>
      </c>
      <c r="D254" s="41">
        <f t="shared" si="14"/>
        <v>0</v>
      </c>
      <c r="E254" s="67" t="b">
        <f t="shared" si="15"/>
        <v>1</v>
      </c>
    </row>
    <row r="255" spans="1:5" x14ac:dyDescent="0.3">
      <c r="A255" s="41">
        <v>254</v>
      </c>
      <c r="B255" s="41">
        <f t="shared" si="12"/>
        <v>0</v>
      </c>
      <c r="C255" s="41">
        <f t="shared" si="13"/>
        <v>0</v>
      </c>
      <c r="D255" s="41">
        <f t="shared" si="14"/>
        <v>0</v>
      </c>
      <c r="E255" s="67" t="b">
        <f t="shared" si="15"/>
        <v>1</v>
      </c>
    </row>
    <row r="256" spans="1:5" x14ac:dyDescent="0.3">
      <c r="A256" s="41">
        <v>255</v>
      </c>
      <c r="B256" s="41">
        <f t="shared" si="12"/>
        <v>0</v>
      </c>
      <c r="C256" s="41">
        <f t="shared" si="13"/>
        <v>0</v>
      </c>
      <c r="D256" s="41">
        <f t="shared" si="14"/>
        <v>0</v>
      </c>
      <c r="E256" s="67" t="b">
        <f t="shared" si="15"/>
        <v>1</v>
      </c>
    </row>
    <row r="257" spans="1:5" x14ac:dyDescent="0.3">
      <c r="A257" s="41">
        <v>256</v>
      </c>
      <c r="B257" s="41">
        <f t="shared" si="12"/>
        <v>0</v>
      </c>
      <c r="C257" s="41">
        <f t="shared" si="13"/>
        <v>0</v>
      </c>
      <c r="D257" s="41">
        <f t="shared" si="14"/>
        <v>0</v>
      </c>
      <c r="E257" s="67" t="b">
        <f t="shared" si="15"/>
        <v>1</v>
      </c>
    </row>
    <row r="258" spans="1:5" x14ac:dyDescent="0.3">
      <c r="A258" s="41">
        <v>257</v>
      </c>
      <c r="B258" s="41">
        <f t="shared" ref="B258:B321" si="16">VLOOKUP(A258,AQAP1,3,FALSE)</f>
        <v>0</v>
      </c>
      <c r="C258" s="41">
        <f t="shared" ref="C258:C321" si="17">VLOOKUP(A258,AQAP2, 3, FALSE)</f>
        <v>0</v>
      </c>
      <c r="D258" s="41">
        <f t="shared" ref="D258:D321" si="18">VLOOKUP(A258,AQAP3, 3, FALSE)</f>
        <v>0</v>
      </c>
      <c r="E258" s="67" t="b">
        <f t="shared" si="15"/>
        <v>1</v>
      </c>
    </row>
    <row r="259" spans="1:5" x14ac:dyDescent="0.3">
      <c r="A259" s="41">
        <v>258</v>
      </c>
      <c r="B259" s="41">
        <f t="shared" si="16"/>
        <v>0</v>
      </c>
      <c r="C259" s="41">
        <f t="shared" si="17"/>
        <v>0</v>
      </c>
      <c r="D259" s="41">
        <f t="shared" si="18"/>
        <v>0</v>
      </c>
      <c r="E259" s="67" t="b">
        <f t="shared" ref="E259:E322" si="19">EXACT(B259,C259)</f>
        <v>1</v>
      </c>
    </row>
    <row r="260" spans="1:5" x14ac:dyDescent="0.3">
      <c r="A260" s="41">
        <v>259</v>
      </c>
      <c r="B260" s="41">
        <f t="shared" si="16"/>
        <v>0</v>
      </c>
      <c r="C260" s="41">
        <f t="shared" si="17"/>
        <v>0</v>
      </c>
      <c r="D260" s="41">
        <f t="shared" si="18"/>
        <v>0</v>
      </c>
      <c r="E260" s="67" t="b">
        <f t="shared" si="19"/>
        <v>1</v>
      </c>
    </row>
    <row r="261" spans="1:5" x14ac:dyDescent="0.3">
      <c r="A261" s="41">
        <v>260</v>
      </c>
      <c r="B261" s="41">
        <f t="shared" si="16"/>
        <v>0</v>
      </c>
      <c r="C261" s="41">
        <f t="shared" si="17"/>
        <v>0</v>
      </c>
      <c r="D261" s="41">
        <f t="shared" si="18"/>
        <v>0</v>
      </c>
      <c r="E261" s="67" t="b">
        <f t="shared" si="19"/>
        <v>1</v>
      </c>
    </row>
    <row r="262" spans="1:5" x14ac:dyDescent="0.3">
      <c r="A262" s="41">
        <v>261</v>
      </c>
      <c r="B262" s="41">
        <f t="shared" si="16"/>
        <v>0</v>
      </c>
      <c r="C262" s="41">
        <f t="shared" si="17"/>
        <v>0</v>
      </c>
      <c r="D262" s="41">
        <f t="shared" si="18"/>
        <v>0</v>
      </c>
      <c r="E262" s="67" t="b">
        <f t="shared" si="19"/>
        <v>1</v>
      </c>
    </row>
    <row r="263" spans="1:5" x14ac:dyDescent="0.3">
      <c r="A263" s="41">
        <v>262</v>
      </c>
      <c r="B263" s="41">
        <f t="shared" si="16"/>
        <v>0</v>
      </c>
      <c r="C263" s="41">
        <f t="shared" si="17"/>
        <v>0</v>
      </c>
      <c r="D263" s="41">
        <f t="shared" si="18"/>
        <v>0</v>
      </c>
      <c r="E263" s="67" t="b">
        <f t="shared" si="19"/>
        <v>1</v>
      </c>
    </row>
    <row r="264" spans="1:5" x14ac:dyDescent="0.3">
      <c r="A264" s="41">
        <v>263</v>
      </c>
      <c r="B264" s="41">
        <f t="shared" si="16"/>
        <v>0</v>
      </c>
      <c r="C264" s="41">
        <f t="shared" si="17"/>
        <v>0</v>
      </c>
      <c r="D264" s="41">
        <f t="shared" si="18"/>
        <v>0</v>
      </c>
      <c r="E264" s="67" t="b">
        <f t="shared" si="19"/>
        <v>1</v>
      </c>
    </row>
    <row r="265" spans="1:5" x14ac:dyDescent="0.3">
      <c r="A265" s="41">
        <v>264</v>
      </c>
      <c r="B265" s="41">
        <f t="shared" si="16"/>
        <v>0</v>
      </c>
      <c r="C265" s="41">
        <f t="shared" si="17"/>
        <v>0</v>
      </c>
      <c r="D265" s="41">
        <f t="shared" si="18"/>
        <v>0</v>
      </c>
      <c r="E265" s="67" t="b">
        <f t="shared" si="19"/>
        <v>1</v>
      </c>
    </row>
    <row r="266" spans="1:5" x14ac:dyDescent="0.3">
      <c r="A266" s="41">
        <v>265</v>
      </c>
      <c r="B266" s="41">
        <f t="shared" si="16"/>
        <v>0</v>
      </c>
      <c r="C266" s="41">
        <f t="shared" si="17"/>
        <v>0</v>
      </c>
      <c r="D266" s="41">
        <f t="shared" si="18"/>
        <v>0</v>
      </c>
      <c r="E266" s="67" t="b">
        <f t="shared" si="19"/>
        <v>1</v>
      </c>
    </row>
    <row r="267" spans="1:5" x14ac:dyDescent="0.3">
      <c r="A267" s="41">
        <v>266</v>
      </c>
      <c r="B267" s="41">
        <f t="shared" si="16"/>
        <v>0</v>
      </c>
      <c r="C267" s="41">
        <f t="shared" si="17"/>
        <v>0</v>
      </c>
      <c r="D267" s="41">
        <f t="shared" si="18"/>
        <v>0</v>
      </c>
      <c r="E267" s="67" t="b">
        <f t="shared" si="19"/>
        <v>1</v>
      </c>
    </row>
    <row r="268" spans="1:5" x14ac:dyDescent="0.3">
      <c r="A268" s="41">
        <v>267</v>
      </c>
      <c r="B268" s="41">
        <f t="shared" si="16"/>
        <v>0</v>
      </c>
      <c r="C268" s="41">
        <f t="shared" si="17"/>
        <v>0</v>
      </c>
      <c r="D268" s="41">
        <f t="shared" si="18"/>
        <v>0</v>
      </c>
      <c r="E268" s="67" t="b">
        <f t="shared" si="19"/>
        <v>1</v>
      </c>
    </row>
    <row r="269" spans="1:5" x14ac:dyDescent="0.3">
      <c r="A269" s="41">
        <v>268</v>
      </c>
      <c r="B269" s="41">
        <f t="shared" si="16"/>
        <v>0</v>
      </c>
      <c r="C269" s="41">
        <f t="shared" si="17"/>
        <v>0</v>
      </c>
      <c r="D269" s="41">
        <f t="shared" si="18"/>
        <v>0</v>
      </c>
      <c r="E269" s="67" t="b">
        <f t="shared" si="19"/>
        <v>1</v>
      </c>
    </row>
    <row r="270" spans="1:5" x14ac:dyDescent="0.3">
      <c r="A270" s="41">
        <v>269</v>
      </c>
      <c r="B270" s="41">
        <f t="shared" si="16"/>
        <v>0</v>
      </c>
      <c r="C270" s="41">
        <f t="shared" si="17"/>
        <v>0</v>
      </c>
      <c r="D270" s="41">
        <f t="shared" si="18"/>
        <v>0</v>
      </c>
      <c r="E270" s="67" t="b">
        <f t="shared" si="19"/>
        <v>1</v>
      </c>
    </row>
    <row r="271" spans="1:5" x14ac:dyDescent="0.3">
      <c r="A271" s="41">
        <v>270</v>
      </c>
      <c r="B271" s="41">
        <f t="shared" si="16"/>
        <v>0</v>
      </c>
      <c r="C271" s="41">
        <f t="shared" si="17"/>
        <v>0</v>
      </c>
      <c r="D271" s="41">
        <f t="shared" si="18"/>
        <v>0</v>
      </c>
      <c r="E271" s="67" t="b">
        <f t="shared" si="19"/>
        <v>1</v>
      </c>
    </row>
    <row r="272" spans="1:5" x14ac:dyDescent="0.3">
      <c r="A272" s="41">
        <v>271</v>
      </c>
      <c r="B272" s="41">
        <f t="shared" si="16"/>
        <v>0</v>
      </c>
      <c r="C272" s="41">
        <f t="shared" si="17"/>
        <v>0</v>
      </c>
      <c r="D272" s="41">
        <f t="shared" si="18"/>
        <v>0</v>
      </c>
      <c r="E272" s="67" t="b">
        <f t="shared" si="19"/>
        <v>1</v>
      </c>
    </row>
    <row r="273" spans="1:5" x14ac:dyDescent="0.3">
      <c r="A273" s="41">
        <v>272</v>
      </c>
      <c r="B273" s="41">
        <f t="shared" si="16"/>
        <v>0</v>
      </c>
      <c r="C273" s="41">
        <f t="shared" si="17"/>
        <v>0</v>
      </c>
      <c r="D273" s="41">
        <f t="shared" si="18"/>
        <v>0</v>
      </c>
      <c r="E273" s="67" t="b">
        <f t="shared" si="19"/>
        <v>1</v>
      </c>
    </row>
    <row r="274" spans="1:5" x14ac:dyDescent="0.3">
      <c r="A274" s="41">
        <v>273</v>
      </c>
      <c r="B274" s="41">
        <f t="shared" si="16"/>
        <v>0</v>
      </c>
      <c r="C274" s="41">
        <f t="shared" si="17"/>
        <v>0</v>
      </c>
      <c r="D274" s="41">
        <f t="shared" si="18"/>
        <v>0</v>
      </c>
      <c r="E274" s="67" t="b">
        <f t="shared" si="19"/>
        <v>1</v>
      </c>
    </row>
    <row r="275" spans="1:5" x14ac:dyDescent="0.3">
      <c r="A275" s="41">
        <v>274</v>
      </c>
      <c r="B275" s="41">
        <f t="shared" si="16"/>
        <v>0</v>
      </c>
      <c r="C275" s="41">
        <f t="shared" si="17"/>
        <v>0</v>
      </c>
      <c r="D275" s="41">
        <f t="shared" si="18"/>
        <v>0</v>
      </c>
      <c r="E275" s="67" t="b">
        <f t="shared" si="19"/>
        <v>1</v>
      </c>
    </row>
    <row r="276" spans="1:5" x14ac:dyDescent="0.3">
      <c r="A276" s="41">
        <v>275</v>
      </c>
      <c r="B276" s="41">
        <f t="shared" si="16"/>
        <v>0</v>
      </c>
      <c r="C276" s="41">
        <f t="shared" si="17"/>
        <v>0</v>
      </c>
      <c r="D276" s="41">
        <f t="shared" si="18"/>
        <v>0</v>
      </c>
      <c r="E276" s="67" t="b">
        <f t="shared" si="19"/>
        <v>1</v>
      </c>
    </row>
    <row r="277" spans="1:5" x14ac:dyDescent="0.3">
      <c r="A277" s="41">
        <v>276</v>
      </c>
      <c r="B277" s="41">
        <f t="shared" si="16"/>
        <v>0</v>
      </c>
      <c r="C277" s="41">
        <f t="shared" si="17"/>
        <v>0</v>
      </c>
      <c r="D277" s="41">
        <f t="shared" si="18"/>
        <v>0</v>
      </c>
      <c r="E277" s="67" t="b">
        <f t="shared" si="19"/>
        <v>1</v>
      </c>
    </row>
    <row r="278" spans="1:5" x14ac:dyDescent="0.3">
      <c r="A278" s="41">
        <v>277</v>
      </c>
      <c r="B278" s="41">
        <f t="shared" si="16"/>
        <v>0</v>
      </c>
      <c r="C278" s="41">
        <f t="shared" si="17"/>
        <v>0</v>
      </c>
      <c r="D278" s="41">
        <f t="shared" si="18"/>
        <v>0</v>
      </c>
      <c r="E278" s="67" t="b">
        <f t="shared" si="19"/>
        <v>1</v>
      </c>
    </row>
    <row r="279" spans="1:5" x14ac:dyDescent="0.3">
      <c r="A279" s="41">
        <v>278</v>
      </c>
      <c r="B279" s="41">
        <f t="shared" si="16"/>
        <v>0</v>
      </c>
      <c r="C279" s="41">
        <f t="shared" si="17"/>
        <v>0</v>
      </c>
      <c r="D279" s="41">
        <f t="shared" si="18"/>
        <v>0</v>
      </c>
      <c r="E279" s="67" t="b">
        <f t="shared" si="19"/>
        <v>1</v>
      </c>
    </row>
    <row r="280" spans="1:5" x14ac:dyDescent="0.3">
      <c r="A280" s="41">
        <v>279</v>
      </c>
      <c r="B280" s="41">
        <f t="shared" si="16"/>
        <v>0</v>
      </c>
      <c r="C280" s="41">
        <f t="shared" si="17"/>
        <v>0</v>
      </c>
      <c r="D280" s="41">
        <f t="shared" si="18"/>
        <v>0</v>
      </c>
      <c r="E280" s="67" t="b">
        <f t="shared" si="19"/>
        <v>1</v>
      </c>
    </row>
    <row r="281" spans="1:5" x14ac:dyDescent="0.3">
      <c r="A281" s="41">
        <v>280</v>
      </c>
      <c r="B281" s="41">
        <f t="shared" si="16"/>
        <v>0</v>
      </c>
      <c r="C281" s="41">
        <f t="shared" si="17"/>
        <v>0</v>
      </c>
      <c r="D281" s="41">
        <f t="shared" si="18"/>
        <v>0</v>
      </c>
      <c r="E281" s="67" t="b">
        <f t="shared" si="19"/>
        <v>1</v>
      </c>
    </row>
    <row r="282" spans="1:5" x14ac:dyDescent="0.3">
      <c r="A282" s="41">
        <v>281</v>
      </c>
      <c r="B282" s="41">
        <f t="shared" si="16"/>
        <v>0</v>
      </c>
      <c r="C282" s="41">
        <f t="shared" si="17"/>
        <v>0</v>
      </c>
      <c r="D282" s="41">
        <f t="shared" si="18"/>
        <v>0</v>
      </c>
      <c r="E282" s="67" t="b">
        <f t="shared" si="19"/>
        <v>1</v>
      </c>
    </row>
    <row r="283" spans="1:5" x14ac:dyDescent="0.3">
      <c r="A283" s="41">
        <v>282</v>
      </c>
      <c r="B283" s="41">
        <f t="shared" si="16"/>
        <v>0</v>
      </c>
      <c r="C283" s="41">
        <f t="shared" si="17"/>
        <v>0</v>
      </c>
      <c r="D283" s="41">
        <f t="shared" si="18"/>
        <v>0</v>
      </c>
      <c r="E283" s="67" t="b">
        <f t="shared" si="19"/>
        <v>1</v>
      </c>
    </row>
    <row r="284" spans="1:5" x14ac:dyDescent="0.3">
      <c r="A284" s="41">
        <v>283</v>
      </c>
      <c r="B284" s="41">
        <f t="shared" si="16"/>
        <v>0</v>
      </c>
      <c r="C284" s="41">
        <f t="shared" si="17"/>
        <v>0</v>
      </c>
      <c r="D284" s="41">
        <f t="shared" si="18"/>
        <v>0</v>
      </c>
      <c r="E284" s="67" t="b">
        <f t="shared" si="19"/>
        <v>1</v>
      </c>
    </row>
    <row r="285" spans="1:5" x14ac:dyDescent="0.3">
      <c r="A285" s="41">
        <v>284</v>
      </c>
      <c r="B285" s="41">
        <f t="shared" si="16"/>
        <v>0</v>
      </c>
      <c r="C285" s="41">
        <f t="shared" si="17"/>
        <v>0</v>
      </c>
      <c r="D285" s="41">
        <f t="shared" si="18"/>
        <v>0</v>
      </c>
      <c r="E285" s="67" t="b">
        <f t="shared" si="19"/>
        <v>1</v>
      </c>
    </row>
    <row r="286" spans="1:5" x14ac:dyDescent="0.3">
      <c r="A286" s="41">
        <v>285</v>
      </c>
      <c r="B286" s="41">
        <f t="shared" si="16"/>
        <v>0</v>
      </c>
      <c r="C286" s="41">
        <f t="shared" si="17"/>
        <v>0</v>
      </c>
      <c r="D286" s="41">
        <f t="shared" si="18"/>
        <v>0</v>
      </c>
      <c r="E286" s="67" t="b">
        <f t="shared" si="19"/>
        <v>1</v>
      </c>
    </row>
    <row r="287" spans="1:5" x14ac:dyDescent="0.3">
      <c r="A287" s="41">
        <v>286</v>
      </c>
      <c r="B287" s="41">
        <f t="shared" si="16"/>
        <v>0</v>
      </c>
      <c r="C287" s="41">
        <f t="shared" si="17"/>
        <v>0</v>
      </c>
      <c r="D287" s="41">
        <f t="shared" si="18"/>
        <v>0</v>
      </c>
      <c r="E287" s="67" t="b">
        <f t="shared" si="19"/>
        <v>1</v>
      </c>
    </row>
    <row r="288" spans="1:5" x14ac:dyDescent="0.3">
      <c r="A288" s="41">
        <v>287</v>
      </c>
      <c r="B288" s="41">
        <f t="shared" si="16"/>
        <v>0</v>
      </c>
      <c r="C288" s="41">
        <f t="shared" si="17"/>
        <v>0</v>
      </c>
      <c r="D288" s="41">
        <f t="shared" si="18"/>
        <v>0</v>
      </c>
      <c r="E288" s="67" t="b">
        <f t="shared" si="19"/>
        <v>1</v>
      </c>
    </row>
    <row r="289" spans="1:5" x14ac:dyDescent="0.3">
      <c r="A289" s="41">
        <v>288</v>
      </c>
      <c r="B289" s="41">
        <f t="shared" si="16"/>
        <v>0</v>
      </c>
      <c r="C289" s="41">
        <f t="shared" si="17"/>
        <v>0</v>
      </c>
      <c r="D289" s="41">
        <f t="shared" si="18"/>
        <v>0</v>
      </c>
      <c r="E289" s="67" t="b">
        <f t="shared" si="19"/>
        <v>1</v>
      </c>
    </row>
    <row r="290" spans="1:5" x14ac:dyDescent="0.3">
      <c r="A290" s="41">
        <v>289</v>
      </c>
      <c r="B290" s="41">
        <f t="shared" si="16"/>
        <v>0</v>
      </c>
      <c r="C290" s="41">
        <f t="shared" si="17"/>
        <v>0</v>
      </c>
      <c r="D290" s="41">
        <f t="shared" si="18"/>
        <v>0</v>
      </c>
      <c r="E290" s="67" t="b">
        <f t="shared" si="19"/>
        <v>1</v>
      </c>
    </row>
    <row r="291" spans="1:5" x14ac:dyDescent="0.3">
      <c r="A291" s="41">
        <v>290</v>
      </c>
      <c r="B291" s="41">
        <f t="shared" si="16"/>
        <v>0</v>
      </c>
      <c r="C291" s="41">
        <f t="shared" si="17"/>
        <v>0</v>
      </c>
      <c r="D291" s="41">
        <f t="shared" si="18"/>
        <v>0</v>
      </c>
      <c r="E291" s="67" t="b">
        <f t="shared" si="19"/>
        <v>1</v>
      </c>
    </row>
    <row r="292" spans="1:5" x14ac:dyDescent="0.3">
      <c r="A292" s="41">
        <v>291</v>
      </c>
      <c r="B292" s="41">
        <f t="shared" si="16"/>
        <v>0</v>
      </c>
      <c r="C292" s="41">
        <f t="shared" si="17"/>
        <v>0</v>
      </c>
      <c r="D292" s="41">
        <f t="shared" si="18"/>
        <v>0</v>
      </c>
      <c r="E292" s="67" t="b">
        <f t="shared" si="19"/>
        <v>1</v>
      </c>
    </row>
    <row r="293" spans="1:5" x14ac:dyDescent="0.3">
      <c r="A293" s="41">
        <v>292</v>
      </c>
      <c r="B293" s="41">
        <f t="shared" si="16"/>
        <v>0</v>
      </c>
      <c r="C293" s="41">
        <f t="shared" si="17"/>
        <v>0</v>
      </c>
      <c r="D293" s="41">
        <f t="shared" si="18"/>
        <v>0</v>
      </c>
      <c r="E293" s="67" t="b">
        <f t="shared" si="19"/>
        <v>1</v>
      </c>
    </row>
    <row r="294" spans="1:5" x14ac:dyDescent="0.3">
      <c r="A294" s="41">
        <v>293</v>
      </c>
      <c r="B294" s="41">
        <f t="shared" si="16"/>
        <v>0</v>
      </c>
      <c r="C294" s="41">
        <f t="shared" si="17"/>
        <v>0</v>
      </c>
      <c r="D294" s="41">
        <f t="shared" si="18"/>
        <v>0</v>
      </c>
      <c r="E294" s="67" t="b">
        <f t="shared" si="19"/>
        <v>1</v>
      </c>
    </row>
    <row r="295" spans="1:5" x14ac:dyDescent="0.3">
      <c r="A295" s="41">
        <v>294</v>
      </c>
      <c r="B295" s="41">
        <f t="shared" si="16"/>
        <v>0</v>
      </c>
      <c r="C295" s="41">
        <f t="shared" si="17"/>
        <v>0</v>
      </c>
      <c r="D295" s="41">
        <f t="shared" si="18"/>
        <v>0</v>
      </c>
      <c r="E295" s="67" t="b">
        <f t="shared" si="19"/>
        <v>1</v>
      </c>
    </row>
    <row r="296" spans="1:5" x14ac:dyDescent="0.3">
      <c r="A296" s="41">
        <v>295</v>
      </c>
      <c r="B296" s="41">
        <f t="shared" si="16"/>
        <v>0</v>
      </c>
      <c r="C296" s="41">
        <f t="shared" si="17"/>
        <v>0</v>
      </c>
      <c r="D296" s="41">
        <f t="shared" si="18"/>
        <v>0</v>
      </c>
      <c r="E296" s="67" t="b">
        <f t="shared" si="19"/>
        <v>1</v>
      </c>
    </row>
    <row r="297" spans="1:5" x14ac:dyDescent="0.3">
      <c r="A297" s="41">
        <v>296</v>
      </c>
      <c r="B297" s="41">
        <f t="shared" si="16"/>
        <v>0</v>
      </c>
      <c r="C297" s="41">
        <f t="shared" si="17"/>
        <v>0</v>
      </c>
      <c r="D297" s="41">
        <f t="shared" si="18"/>
        <v>0</v>
      </c>
      <c r="E297" s="67" t="b">
        <f t="shared" si="19"/>
        <v>1</v>
      </c>
    </row>
    <row r="298" spans="1:5" x14ac:dyDescent="0.3">
      <c r="A298" s="41">
        <v>297</v>
      </c>
      <c r="B298" s="41">
        <f t="shared" si="16"/>
        <v>0</v>
      </c>
      <c r="C298" s="41">
        <f t="shared" si="17"/>
        <v>0</v>
      </c>
      <c r="D298" s="41">
        <f t="shared" si="18"/>
        <v>0</v>
      </c>
      <c r="E298" s="67" t="b">
        <f t="shared" si="19"/>
        <v>1</v>
      </c>
    </row>
    <row r="299" spans="1:5" x14ac:dyDescent="0.3">
      <c r="A299" s="41">
        <v>298</v>
      </c>
      <c r="B299" s="41">
        <f t="shared" si="16"/>
        <v>0</v>
      </c>
      <c r="C299" s="41">
        <f t="shared" si="17"/>
        <v>0</v>
      </c>
      <c r="D299" s="41">
        <f t="shared" si="18"/>
        <v>0</v>
      </c>
      <c r="E299" s="67" t="b">
        <f t="shared" si="19"/>
        <v>1</v>
      </c>
    </row>
    <row r="300" spans="1:5" x14ac:dyDescent="0.3">
      <c r="A300" s="41">
        <v>299</v>
      </c>
      <c r="B300" s="41">
        <f t="shared" si="16"/>
        <v>0</v>
      </c>
      <c r="C300" s="41">
        <f t="shared" si="17"/>
        <v>0</v>
      </c>
      <c r="D300" s="41">
        <f t="shared" si="18"/>
        <v>0</v>
      </c>
      <c r="E300" s="67" t="b">
        <f t="shared" si="19"/>
        <v>1</v>
      </c>
    </row>
    <row r="301" spans="1:5" x14ac:dyDescent="0.3">
      <c r="A301" s="41">
        <v>300</v>
      </c>
      <c r="B301" s="41">
        <f t="shared" si="16"/>
        <v>0</v>
      </c>
      <c r="C301" s="41">
        <f t="shared" si="17"/>
        <v>0</v>
      </c>
      <c r="D301" s="41">
        <f t="shared" si="18"/>
        <v>0</v>
      </c>
      <c r="E301" s="67" t="b">
        <f t="shared" si="19"/>
        <v>1</v>
      </c>
    </row>
    <row r="302" spans="1:5" x14ac:dyDescent="0.3">
      <c r="A302" s="41">
        <v>301</v>
      </c>
      <c r="B302" s="41">
        <f t="shared" si="16"/>
        <v>0</v>
      </c>
      <c r="C302" s="41">
        <f t="shared" si="17"/>
        <v>0</v>
      </c>
      <c r="D302" s="41">
        <f t="shared" si="18"/>
        <v>0</v>
      </c>
      <c r="E302" s="67" t="b">
        <f t="shared" si="19"/>
        <v>1</v>
      </c>
    </row>
    <row r="303" spans="1:5" x14ac:dyDescent="0.3">
      <c r="A303" s="41">
        <v>302</v>
      </c>
      <c r="B303" s="41">
        <f t="shared" si="16"/>
        <v>0</v>
      </c>
      <c r="C303" s="41">
        <f t="shared" si="17"/>
        <v>0</v>
      </c>
      <c r="D303" s="41">
        <f t="shared" si="18"/>
        <v>0</v>
      </c>
      <c r="E303" s="67" t="b">
        <f t="shared" si="19"/>
        <v>1</v>
      </c>
    </row>
    <row r="304" spans="1:5" x14ac:dyDescent="0.3">
      <c r="A304" s="41">
        <v>303</v>
      </c>
      <c r="B304" s="41">
        <f t="shared" si="16"/>
        <v>0</v>
      </c>
      <c r="C304" s="41">
        <f t="shared" si="17"/>
        <v>0</v>
      </c>
      <c r="D304" s="41">
        <f t="shared" si="18"/>
        <v>0</v>
      </c>
      <c r="E304" s="67" t="b">
        <f t="shared" si="19"/>
        <v>1</v>
      </c>
    </row>
    <row r="305" spans="1:5" x14ac:dyDescent="0.3">
      <c r="A305" s="41">
        <v>304</v>
      </c>
      <c r="B305" s="41">
        <f t="shared" si="16"/>
        <v>0</v>
      </c>
      <c r="C305" s="41">
        <f t="shared" si="17"/>
        <v>0</v>
      </c>
      <c r="D305" s="41">
        <f t="shared" si="18"/>
        <v>0</v>
      </c>
      <c r="E305" s="67" t="b">
        <f t="shared" si="19"/>
        <v>1</v>
      </c>
    </row>
    <row r="306" spans="1:5" x14ac:dyDescent="0.3">
      <c r="A306" s="41">
        <v>305</v>
      </c>
      <c r="B306" s="41">
        <f t="shared" si="16"/>
        <v>0</v>
      </c>
      <c r="C306" s="41">
        <f t="shared" si="17"/>
        <v>0</v>
      </c>
      <c r="D306" s="41">
        <f t="shared" si="18"/>
        <v>0</v>
      </c>
      <c r="E306" s="67" t="b">
        <f t="shared" si="19"/>
        <v>1</v>
      </c>
    </row>
    <row r="307" spans="1:5" x14ac:dyDescent="0.3">
      <c r="A307" s="41">
        <v>306</v>
      </c>
      <c r="B307" s="41">
        <f t="shared" si="16"/>
        <v>0</v>
      </c>
      <c r="C307" s="41">
        <f t="shared" si="17"/>
        <v>0</v>
      </c>
      <c r="D307" s="41">
        <f t="shared" si="18"/>
        <v>0</v>
      </c>
      <c r="E307" s="67" t="b">
        <f t="shared" si="19"/>
        <v>1</v>
      </c>
    </row>
    <row r="308" spans="1:5" x14ac:dyDescent="0.3">
      <c r="A308" s="41">
        <v>307</v>
      </c>
      <c r="B308" s="41">
        <f t="shared" si="16"/>
        <v>0</v>
      </c>
      <c r="C308" s="41">
        <f t="shared" si="17"/>
        <v>0</v>
      </c>
      <c r="D308" s="41">
        <f t="shared" si="18"/>
        <v>0</v>
      </c>
      <c r="E308" s="67" t="b">
        <f t="shared" si="19"/>
        <v>1</v>
      </c>
    </row>
    <row r="309" spans="1:5" x14ac:dyDescent="0.3">
      <c r="A309" s="41">
        <v>308</v>
      </c>
      <c r="B309" s="41">
        <f t="shared" si="16"/>
        <v>0</v>
      </c>
      <c r="C309" s="41">
        <f t="shared" si="17"/>
        <v>0</v>
      </c>
      <c r="D309" s="41">
        <f t="shared" si="18"/>
        <v>0</v>
      </c>
      <c r="E309" s="67" t="b">
        <f t="shared" si="19"/>
        <v>1</v>
      </c>
    </row>
    <row r="310" spans="1:5" x14ac:dyDescent="0.3">
      <c r="A310" s="41">
        <v>309</v>
      </c>
      <c r="B310" s="41">
        <f t="shared" si="16"/>
        <v>0</v>
      </c>
      <c r="C310" s="41">
        <f t="shared" si="17"/>
        <v>0</v>
      </c>
      <c r="D310" s="41">
        <f t="shared" si="18"/>
        <v>0</v>
      </c>
      <c r="E310" s="67" t="b">
        <f t="shared" si="19"/>
        <v>1</v>
      </c>
    </row>
    <row r="311" spans="1:5" x14ac:dyDescent="0.3">
      <c r="A311" s="41">
        <v>310</v>
      </c>
      <c r="B311" s="41">
        <f t="shared" si="16"/>
        <v>0</v>
      </c>
      <c r="C311" s="41">
        <f t="shared" si="17"/>
        <v>0</v>
      </c>
      <c r="D311" s="41">
        <f t="shared" si="18"/>
        <v>0</v>
      </c>
      <c r="E311" s="67" t="b">
        <f t="shared" si="19"/>
        <v>1</v>
      </c>
    </row>
    <row r="312" spans="1:5" x14ac:dyDescent="0.3">
      <c r="A312" s="41">
        <v>311</v>
      </c>
      <c r="B312" s="41">
        <f t="shared" si="16"/>
        <v>0</v>
      </c>
      <c r="C312" s="41">
        <f t="shared" si="17"/>
        <v>0</v>
      </c>
      <c r="D312" s="41">
        <f t="shared" si="18"/>
        <v>0</v>
      </c>
      <c r="E312" s="67" t="b">
        <f t="shared" si="19"/>
        <v>1</v>
      </c>
    </row>
    <row r="313" spans="1:5" x14ac:dyDescent="0.3">
      <c r="A313" s="41">
        <v>312</v>
      </c>
      <c r="B313" s="41">
        <f t="shared" si="16"/>
        <v>0</v>
      </c>
      <c r="C313" s="41">
        <f t="shared" si="17"/>
        <v>0</v>
      </c>
      <c r="D313" s="41">
        <f t="shared" si="18"/>
        <v>0</v>
      </c>
      <c r="E313" s="67" t="b">
        <f t="shared" si="19"/>
        <v>1</v>
      </c>
    </row>
    <row r="314" spans="1:5" x14ac:dyDescent="0.3">
      <c r="A314" s="41">
        <v>313</v>
      </c>
      <c r="B314" s="41">
        <f t="shared" si="16"/>
        <v>0</v>
      </c>
      <c r="C314" s="41">
        <f t="shared" si="17"/>
        <v>0</v>
      </c>
      <c r="D314" s="41">
        <f t="shared" si="18"/>
        <v>0</v>
      </c>
      <c r="E314" s="67" t="b">
        <f t="shared" si="19"/>
        <v>1</v>
      </c>
    </row>
    <row r="315" spans="1:5" x14ac:dyDescent="0.3">
      <c r="A315" s="41">
        <v>314</v>
      </c>
      <c r="B315" s="41">
        <f t="shared" si="16"/>
        <v>0</v>
      </c>
      <c r="C315" s="41">
        <f t="shared" si="17"/>
        <v>0</v>
      </c>
      <c r="D315" s="41">
        <f t="shared" si="18"/>
        <v>0</v>
      </c>
      <c r="E315" s="67" t="b">
        <f t="shared" si="19"/>
        <v>1</v>
      </c>
    </row>
    <row r="316" spans="1:5" x14ac:dyDescent="0.3">
      <c r="A316" s="41">
        <v>315</v>
      </c>
      <c r="B316" s="41">
        <f t="shared" si="16"/>
        <v>0</v>
      </c>
      <c r="C316" s="41">
        <f t="shared" si="17"/>
        <v>0</v>
      </c>
      <c r="D316" s="41">
        <f t="shared" si="18"/>
        <v>0</v>
      </c>
      <c r="E316" s="67" t="b">
        <f t="shared" si="19"/>
        <v>1</v>
      </c>
    </row>
    <row r="317" spans="1:5" x14ac:dyDescent="0.3">
      <c r="A317" s="41">
        <v>316</v>
      </c>
      <c r="B317" s="41">
        <f t="shared" si="16"/>
        <v>0</v>
      </c>
      <c r="C317" s="41">
        <f t="shared" si="17"/>
        <v>0</v>
      </c>
      <c r="D317" s="41">
        <f t="shared" si="18"/>
        <v>0</v>
      </c>
      <c r="E317" s="67" t="b">
        <f t="shared" si="19"/>
        <v>1</v>
      </c>
    </row>
    <row r="318" spans="1:5" x14ac:dyDescent="0.3">
      <c r="A318" s="41">
        <v>317</v>
      </c>
      <c r="B318" s="41">
        <f t="shared" si="16"/>
        <v>0</v>
      </c>
      <c r="C318" s="41">
        <f t="shared" si="17"/>
        <v>0</v>
      </c>
      <c r="D318" s="41">
        <f t="shared" si="18"/>
        <v>0</v>
      </c>
      <c r="E318" s="67" t="b">
        <f t="shared" si="19"/>
        <v>1</v>
      </c>
    </row>
    <row r="319" spans="1:5" x14ac:dyDescent="0.3">
      <c r="A319" s="41">
        <v>318</v>
      </c>
      <c r="B319" s="41">
        <f t="shared" si="16"/>
        <v>0</v>
      </c>
      <c r="C319" s="41">
        <f t="shared" si="17"/>
        <v>0</v>
      </c>
      <c r="D319" s="41">
        <f t="shared" si="18"/>
        <v>0</v>
      </c>
      <c r="E319" s="67" t="b">
        <f t="shared" si="19"/>
        <v>1</v>
      </c>
    </row>
    <row r="320" spans="1:5" x14ac:dyDescent="0.3">
      <c r="A320" s="41">
        <v>319</v>
      </c>
      <c r="B320" s="41">
        <f t="shared" si="16"/>
        <v>0</v>
      </c>
      <c r="C320" s="41">
        <f t="shared" si="17"/>
        <v>0</v>
      </c>
      <c r="D320" s="41">
        <f t="shared" si="18"/>
        <v>0</v>
      </c>
      <c r="E320" s="67" t="b">
        <f t="shared" si="19"/>
        <v>1</v>
      </c>
    </row>
    <row r="321" spans="1:5" x14ac:dyDescent="0.3">
      <c r="A321" s="41">
        <v>320</v>
      </c>
      <c r="B321" s="41">
        <f t="shared" si="16"/>
        <v>0</v>
      </c>
      <c r="C321" s="41">
        <f t="shared" si="17"/>
        <v>0</v>
      </c>
      <c r="D321" s="41">
        <f t="shared" si="18"/>
        <v>0</v>
      </c>
      <c r="E321" s="67" t="b">
        <f t="shared" si="19"/>
        <v>1</v>
      </c>
    </row>
    <row r="322" spans="1:5" x14ac:dyDescent="0.3">
      <c r="A322" s="41">
        <v>321</v>
      </c>
      <c r="B322" s="41">
        <f t="shared" ref="B322:B385" si="20">VLOOKUP(A322,AQAP1,3,FALSE)</f>
        <v>0</v>
      </c>
      <c r="C322" s="41">
        <f t="shared" ref="C322:C385" si="21">VLOOKUP(A322,AQAP2, 3, FALSE)</f>
        <v>0</v>
      </c>
      <c r="D322" s="41">
        <f t="shared" ref="D322:D385" si="22">VLOOKUP(A322,AQAP3, 3, FALSE)</f>
        <v>0</v>
      </c>
      <c r="E322" s="67" t="b">
        <f t="shared" si="19"/>
        <v>1</v>
      </c>
    </row>
    <row r="323" spans="1:5" x14ac:dyDescent="0.3">
      <c r="A323" s="41">
        <v>322</v>
      </c>
      <c r="B323" s="41">
        <f t="shared" si="20"/>
        <v>0</v>
      </c>
      <c r="C323" s="41">
        <f t="shared" si="21"/>
        <v>0</v>
      </c>
      <c r="D323" s="41">
        <f t="shared" si="22"/>
        <v>0</v>
      </c>
      <c r="E323" s="67" t="b">
        <f t="shared" ref="E323:E351" si="23">EXACT(B323,C323)</f>
        <v>1</v>
      </c>
    </row>
    <row r="324" spans="1:5" x14ac:dyDescent="0.3">
      <c r="A324" s="41">
        <v>323</v>
      </c>
      <c r="B324" s="41">
        <f t="shared" si="20"/>
        <v>0</v>
      </c>
      <c r="C324" s="41">
        <f t="shared" si="21"/>
        <v>0</v>
      </c>
      <c r="D324" s="41">
        <f t="shared" si="22"/>
        <v>0</v>
      </c>
      <c r="E324" s="67" t="b">
        <f t="shared" si="23"/>
        <v>1</v>
      </c>
    </row>
    <row r="325" spans="1:5" x14ac:dyDescent="0.3">
      <c r="A325" s="41">
        <v>324</v>
      </c>
      <c r="B325" s="41">
        <f t="shared" si="20"/>
        <v>0</v>
      </c>
      <c r="C325" s="41">
        <f t="shared" si="21"/>
        <v>0</v>
      </c>
      <c r="D325" s="41">
        <f t="shared" si="22"/>
        <v>0</v>
      </c>
      <c r="E325" s="67" t="b">
        <f t="shared" si="23"/>
        <v>1</v>
      </c>
    </row>
    <row r="326" spans="1:5" x14ac:dyDescent="0.3">
      <c r="A326" s="41">
        <v>325</v>
      </c>
      <c r="B326" s="41">
        <f t="shared" si="20"/>
        <v>0</v>
      </c>
      <c r="C326" s="41">
        <f t="shared" si="21"/>
        <v>0</v>
      </c>
      <c r="D326" s="41">
        <f t="shared" si="22"/>
        <v>0</v>
      </c>
      <c r="E326" s="67" t="b">
        <f t="shared" si="23"/>
        <v>1</v>
      </c>
    </row>
    <row r="327" spans="1:5" x14ac:dyDescent="0.3">
      <c r="A327" s="41">
        <v>326</v>
      </c>
      <c r="B327" s="41">
        <f t="shared" si="20"/>
        <v>0</v>
      </c>
      <c r="C327" s="41">
        <f t="shared" si="21"/>
        <v>0</v>
      </c>
      <c r="D327" s="41">
        <f t="shared" si="22"/>
        <v>0</v>
      </c>
      <c r="E327" s="67" t="b">
        <f t="shared" si="23"/>
        <v>1</v>
      </c>
    </row>
    <row r="328" spans="1:5" x14ac:dyDescent="0.3">
      <c r="A328" s="41">
        <v>327</v>
      </c>
      <c r="B328" s="41">
        <f t="shared" si="20"/>
        <v>0</v>
      </c>
      <c r="C328" s="41">
        <f t="shared" si="21"/>
        <v>0</v>
      </c>
      <c r="D328" s="41">
        <f t="shared" si="22"/>
        <v>0</v>
      </c>
      <c r="E328" s="67" t="b">
        <f t="shared" si="23"/>
        <v>1</v>
      </c>
    </row>
    <row r="329" spans="1:5" x14ac:dyDescent="0.3">
      <c r="A329" s="41">
        <v>328</v>
      </c>
      <c r="B329" s="41">
        <f t="shared" si="20"/>
        <v>0</v>
      </c>
      <c r="C329" s="41">
        <f t="shared" si="21"/>
        <v>0</v>
      </c>
      <c r="D329" s="41">
        <f t="shared" si="22"/>
        <v>0</v>
      </c>
      <c r="E329" s="67" t="b">
        <f t="shared" si="23"/>
        <v>1</v>
      </c>
    </row>
    <row r="330" spans="1:5" x14ac:dyDescent="0.3">
      <c r="A330" s="41">
        <v>329</v>
      </c>
      <c r="B330" s="41">
        <f t="shared" si="20"/>
        <v>0</v>
      </c>
      <c r="C330" s="41">
        <f t="shared" si="21"/>
        <v>0</v>
      </c>
      <c r="D330" s="41">
        <f t="shared" si="22"/>
        <v>0</v>
      </c>
      <c r="E330" s="67" t="b">
        <f t="shared" si="23"/>
        <v>1</v>
      </c>
    </row>
    <row r="331" spans="1:5" x14ac:dyDescent="0.3">
      <c r="A331" s="41">
        <v>330</v>
      </c>
      <c r="B331" s="41">
        <f t="shared" si="20"/>
        <v>0</v>
      </c>
      <c r="C331" s="41">
        <f t="shared" si="21"/>
        <v>0</v>
      </c>
      <c r="D331" s="41">
        <f t="shared" si="22"/>
        <v>0</v>
      </c>
      <c r="E331" s="67" t="b">
        <f t="shared" si="23"/>
        <v>1</v>
      </c>
    </row>
    <row r="332" spans="1:5" x14ac:dyDescent="0.3">
      <c r="A332" s="41">
        <v>331</v>
      </c>
      <c r="B332" s="41">
        <f t="shared" si="20"/>
        <v>0</v>
      </c>
      <c r="C332" s="41">
        <f t="shared" si="21"/>
        <v>0</v>
      </c>
      <c r="D332" s="41">
        <f t="shared" si="22"/>
        <v>0</v>
      </c>
      <c r="E332" s="67" t="b">
        <f t="shared" si="23"/>
        <v>1</v>
      </c>
    </row>
    <row r="333" spans="1:5" x14ac:dyDescent="0.3">
      <c r="A333" s="41">
        <v>332</v>
      </c>
      <c r="B333" s="41">
        <f t="shared" si="20"/>
        <v>0</v>
      </c>
      <c r="C333" s="41">
        <f t="shared" si="21"/>
        <v>0</v>
      </c>
      <c r="D333" s="41">
        <f t="shared" si="22"/>
        <v>0</v>
      </c>
      <c r="E333" s="67" t="b">
        <f t="shared" si="23"/>
        <v>1</v>
      </c>
    </row>
    <row r="334" spans="1:5" x14ac:dyDescent="0.3">
      <c r="A334" s="41">
        <v>333</v>
      </c>
      <c r="B334" s="41">
        <f t="shared" si="20"/>
        <v>0</v>
      </c>
      <c r="C334" s="41">
        <f t="shared" si="21"/>
        <v>0</v>
      </c>
      <c r="D334" s="41">
        <f t="shared" si="22"/>
        <v>0</v>
      </c>
      <c r="E334" s="67" t="b">
        <f t="shared" si="23"/>
        <v>1</v>
      </c>
    </row>
    <row r="335" spans="1:5" x14ac:dyDescent="0.3">
      <c r="A335" s="41">
        <v>334</v>
      </c>
      <c r="B335" s="41">
        <f t="shared" si="20"/>
        <v>0</v>
      </c>
      <c r="C335" s="41">
        <f t="shared" si="21"/>
        <v>0</v>
      </c>
      <c r="D335" s="41">
        <f t="shared" si="22"/>
        <v>0</v>
      </c>
      <c r="E335" s="67" t="b">
        <f t="shared" si="23"/>
        <v>1</v>
      </c>
    </row>
    <row r="336" spans="1:5" x14ac:dyDescent="0.3">
      <c r="A336" s="41">
        <v>335</v>
      </c>
      <c r="B336" s="41">
        <f t="shared" si="20"/>
        <v>0</v>
      </c>
      <c r="C336" s="41">
        <f t="shared" si="21"/>
        <v>0</v>
      </c>
      <c r="D336" s="41">
        <f t="shared" si="22"/>
        <v>0</v>
      </c>
      <c r="E336" s="67" t="b">
        <f t="shared" si="23"/>
        <v>1</v>
      </c>
    </row>
    <row r="337" spans="1:5" x14ac:dyDescent="0.3">
      <c r="A337" s="41">
        <v>336</v>
      </c>
      <c r="B337" s="41">
        <f t="shared" si="20"/>
        <v>0</v>
      </c>
      <c r="C337" s="41">
        <f t="shared" si="21"/>
        <v>0</v>
      </c>
      <c r="D337" s="41">
        <f t="shared" si="22"/>
        <v>0</v>
      </c>
      <c r="E337" s="67" t="b">
        <f t="shared" si="23"/>
        <v>1</v>
      </c>
    </row>
    <row r="338" spans="1:5" x14ac:dyDescent="0.3">
      <c r="A338" s="41">
        <v>337</v>
      </c>
      <c r="B338" s="41">
        <f t="shared" si="20"/>
        <v>0</v>
      </c>
      <c r="C338" s="41">
        <f t="shared" si="21"/>
        <v>0</v>
      </c>
      <c r="D338" s="41">
        <f t="shared" si="22"/>
        <v>0</v>
      </c>
      <c r="E338" s="67" t="b">
        <f t="shared" si="23"/>
        <v>1</v>
      </c>
    </row>
    <row r="339" spans="1:5" x14ac:dyDescent="0.3">
      <c r="A339" s="41">
        <v>338</v>
      </c>
      <c r="B339" s="41">
        <f t="shared" si="20"/>
        <v>0</v>
      </c>
      <c r="C339" s="41">
        <f t="shared" si="21"/>
        <v>0</v>
      </c>
      <c r="D339" s="41">
        <f t="shared" si="22"/>
        <v>0</v>
      </c>
      <c r="E339" s="67" t="b">
        <f t="shared" si="23"/>
        <v>1</v>
      </c>
    </row>
    <row r="340" spans="1:5" x14ac:dyDescent="0.3">
      <c r="A340" s="41">
        <v>339</v>
      </c>
      <c r="B340" s="41">
        <f t="shared" si="20"/>
        <v>0</v>
      </c>
      <c r="C340" s="41">
        <f t="shared" si="21"/>
        <v>0</v>
      </c>
      <c r="D340" s="41">
        <f t="shared" si="22"/>
        <v>0</v>
      </c>
      <c r="E340" s="67" t="b">
        <f t="shared" si="23"/>
        <v>1</v>
      </c>
    </row>
    <row r="341" spans="1:5" x14ac:dyDescent="0.3">
      <c r="A341" s="41">
        <v>340</v>
      </c>
      <c r="B341" s="41">
        <f t="shared" si="20"/>
        <v>0</v>
      </c>
      <c r="C341" s="41">
        <f t="shared" si="21"/>
        <v>0</v>
      </c>
      <c r="D341" s="41">
        <f t="shared" si="22"/>
        <v>0</v>
      </c>
      <c r="E341" s="67" t="b">
        <f t="shared" si="23"/>
        <v>1</v>
      </c>
    </row>
    <row r="342" spans="1:5" x14ac:dyDescent="0.3">
      <c r="A342" s="41">
        <v>341</v>
      </c>
      <c r="B342" s="41">
        <f t="shared" si="20"/>
        <v>0</v>
      </c>
      <c r="C342" s="41">
        <f t="shared" si="21"/>
        <v>0</v>
      </c>
      <c r="D342" s="41">
        <f t="shared" si="22"/>
        <v>0</v>
      </c>
      <c r="E342" s="67" t="b">
        <f t="shared" si="23"/>
        <v>1</v>
      </c>
    </row>
    <row r="343" spans="1:5" x14ac:dyDescent="0.3">
      <c r="A343" s="41">
        <v>342</v>
      </c>
      <c r="B343" s="41">
        <f t="shared" si="20"/>
        <v>0</v>
      </c>
      <c r="C343" s="41">
        <f t="shared" si="21"/>
        <v>0</v>
      </c>
      <c r="D343" s="41">
        <f t="shared" si="22"/>
        <v>0</v>
      </c>
      <c r="E343" s="67" t="b">
        <f t="shared" si="23"/>
        <v>1</v>
      </c>
    </row>
    <row r="344" spans="1:5" x14ac:dyDescent="0.3">
      <c r="A344" s="41">
        <v>343</v>
      </c>
      <c r="B344" s="41">
        <f t="shared" si="20"/>
        <v>0</v>
      </c>
      <c r="C344" s="41">
        <f t="shared" si="21"/>
        <v>0</v>
      </c>
      <c r="D344" s="41">
        <f t="shared" si="22"/>
        <v>0</v>
      </c>
      <c r="E344" s="67" t="b">
        <f t="shared" si="23"/>
        <v>1</v>
      </c>
    </row>
    <row r="345" spans="1:5" x14ac:dyDescent="0.3">
      <c r="A345" s="41">
        <v>344</v>
      </c>
      <c r="B345" s="41">
        <f t="shared" si="20"/>
        <v>0</v>
      </c>
      <c r="C345" s="41">
        <f t="shared" si="21"/>
        <v>0</v>
      </c>
      <c r="D345" s="41">
        <f t="shared" si="22"/>
        <v>0</v>
      </c>
      <c r="E345" s="67" t="b">
        <f t="shared" si="23"/>
        <v>1</v>
      </c>
    </row>
    <row r="346" spans="1:5" x14ac:dyDescent="0.3">
      <c r="A346" s="41">
        <v>345</v>
      </c>
      <c r="B346" s="41">
        <f t="shared" si="20"/>
        <v>0</v>
      </c>
      <c r="C346" s="41">
        <f t="shared" si="21"/>
        <v>0</v>
      </c>
      <c r="D346" s="41">
        <f t="shared" si="22"/>
        <v>0</v>
      </c>
      <c r="E346" s="67" t="b">
        <f t="shared" si="23"/>
        <v>1</v>
      </c>
    </row>
    <row r="347" spans="1:5" x14ac:dyDescent="0.3">
      <c r="A347" s="41">
        <v>346</v>
      </c>
      <c r="B347" s="41">
        <f t="shared" si="20"/>
        <v>0</v>
      </c>
      <c r="C347" s="41">
        <f t="shared" si="21"/>
        <v>0</v>
      </c>
      <c r="D347" s="41">
        <f t="shared" si="22"/>
        <v>0</v>
      </c>
      <c r="E347" s="67" t="b">
        <f t="shared" si="23"/>
        <v>1</v>
      </c>
    </row>
    <row r="348" spans="1:5" x14ac:dyDescent="0.3">
      <c r="A348" s="41">
        <v>347</v>
      </c>
      <c r="B348" s="41">
        <f t="shared" si="20"/>
        <v>0</v>
      </c>
      <c r="C348" s="41">
        <f t="shared" si="21"/>
        <v>0</v>
      </c>
      <c r="D348" s="41">
        <f t="shared" si="22"/>
        <v>0</v>
      </c>
      <c r="E348" s="67" t="b">
        <f t="shared" si="23"/>
        <v>1</v>
      </c>
    </row>
    <row r="349" spans="1:5" x14ac:dyDescent="0.3">
      <c r="A349" s="41">
        <v>348</v>
      </c>
      <c r="B349" s="41">
        <f t="shared" si="20"/>
        <v>0</v>
      </c>
      <c r="C349" s="41">
        <f t="shared" si="21"/>
        <v>0</v>
      </c>
      <c r="D349" s="41">
        <f t="shared" si="22"/>
        <v>0</v>
      </c>
      <c r="E349" s="67" t="b">
        <f t="shared" si="23"/>
        <v>1</v>
      </c>
    </row>
    <row r="350" spans="1:5" x14ac:dyDescent="0.3">
      <c r="A350" s="41">
        <v>349</v>
      </c>
      <c r="B350" s="41">
        <f t="shared" si="20"/>
        <v>0</v>
      </c>
      <c r="C350" s="41">
        <f t="shared" si="21"/>
        <v>0</v>
      </c>
      <c r="D350" s="41">
        <f t="shared" si="22"/>
        <v>0</v>
      </c>
      <c r="E350" s="67" t="b">
        <f t="shared" si="23"/>
        <v>1</v>
      </c>
    </row>
    <row r="351" spans="1:5" x14ac:dyDescent="0.3">
      <c r="A351" s="41">
        <v>350</v>
      </c>
      <c r="B351" s="41">
        <f t="shared" si="20"/>
        <v>0</v>
      </c>
      <c r="C351" s="41">
        <f t="shared" si="21"/>
        <v>0</v>
      </c>
      <c r="D351" s="41">
        <f t="shared" si="22"/>
        <v>0</v>
      </c>
      <c r="E351" s="67" t="b">
        <f t="shared" si="23"/>
        <v>1</v>
      </c>
    </row>
    <row r="352" spans="1:5" x14ac:dyDescent="0.3">
      <c r="A352" s="41">
        <v>351</v>
      </c>
      <c r="B352" s="41">
        <f t="shared" si="20"/>
        <v>0</v>
      </c>
      <c r="C352" s="41">
        <f t="shared" si="21"/>
        <v>0</v>
      </c>
      <c r="D352" s="41">
        <f t="shared" si="22"/>
        <v>0</v>
      </c>
    </row>
    <row r="353" spans="1:4" x14ac:dyDescent="0.3">
      <c r="A353" s="41">
        <v>352</v>
      </c>
      <c r="B353" s="41">
        <f t="shared" si="20"/>
        <v>0</v>
      </c>
      <c r="C353" s="41">
        <f t="shared" si="21"/>
        <v>0</v>
      </c>
      <c r="D353" s="41">
        <f t="shared" si="22"/>
        <v>0</v>
      </c>
    </row>
    <row r="354" spans="1:4" x14ac:dyDescent="0.3">
      <c r="A354" s="41">
        <v>353</v>
      </c>
      <c r="B354" s="41">
        <f t="shared" si="20"/>
        <v>0</v>
      </c>
      <c r="C354" s="41">
        <f t="shared" si="21"/>
        <v>0</v>
      </c>
      <c r="D354" s="41">
        <f t="shared" si="22"/>
        <v>0</v>
      </c>
    </row>
    <row r="355" spans="1:4" x14ac:dyDescent="0.3">
      <c r="A355" s="41">
        <v>354</v>
      </c>
      <c r="B355" s="41">
        <f t="shared" si="20"/>
        <v>0</v>
      </c>
      <c r="C355" s="41">
        <f t="shared" si="21"/>
        <v>0</v>
      </c>
      <c r="D355" s="41">
        <f t="shared" si="22"/>
        <v>0</v>
      </c>
    </row>
    <row r="356" spans="1:4" x14ac:dyDescent="0.3">
      <c r="A356" s="41">
        <v>355</v>
      </c>
      <c r="B356" s="41">
        <f t="shared" si="20"/>
        <v>0</v>
      </c>
      <c r="C356" s="41">
        <f t="shared" si="21"/>
        <v>0</v>
      </c>
      <c r="D356" s="41">
        <f t="shared" si="22"/>
        <v>0</v>
      </c>
    </row>
    <row r="357" spans="1:4" x14ac:dyDescent="0.3">
      <c r="A357" s="41">
        <v>356</v>
      </c>
      <c r="B357" s="41">
        <f t="shared" si="20"/>
        <v>0</v>
      </c>
      <c r="C357" s="41">
        <f t="shared" si="21"/>
        <v>0</v>
      </c>
      <c r="D357" s="41">
        <f t="shared" si="22"/>
        <v>0</v>
      </c>
    </row>
    <row r="358" spans="1:4" x14ac:dyDescent="0.3">
      <c r="A358" s="41">
        <v>357</v>
      </c>
      <c r="B358" s="41">
        <f t="shared" si="20"/>
        <v>0</v>
      </c>
      <c r="C358" s="41">
        <f t="shared" si="21"/>
        <v>0</v>
      </c>
      <c r="D358" s="41">
        <f t="shared" si="22"/>
        <v>0</v>
      </c>
    </row>
    <row r="359" spans="1:4" x14ac:dyDescent="0.3">
      <c r="A359" s="41">
        <v>358</v>
      </c>
      <c r="B359" s="41">
        <f t="shared" si="20"/>
        <v>0</v>
      </c>
      <c r="C359" s="41">
        <f t="shared" si="21"/>
        <v>0</v>
      </c>
      <c r="D359" s="41">
        <f t="shared" si="22"/>
        <v>0</v>
      </c>
    </row>
    <row r="360" spans="1:4" x14ac:dyDescent="0.3">
      <c r="A360" s="41">
        <v>359</v>
      </c>
      <c r="B360" s="41">
        <f t="shared" si="20"/>
        <v>0</v>
      </c>
      <c r="C360" s="41">
        <f t="shared" si="21"/>
        <v>0</v>
      </c>
      <c r="D360" s="41">
        <f t="shared" si="22"/>
        <v>0</v>
      </c>
    </row>
    <row r="361" spans="1:4" x14ac:dyDescent="0.3">
      <c r="A361" s="41">
        <v>360</v>
      </c>
      <c r="B361" s="41">
        <f t="shared" si="20"/>
        <v>0</v>
      </c>
      <c r="C361" s="41">
        <f t="shared" si="21"/>
        <v>0</v>
      </c>
      <c r="D361" s="41">
        <f t="shared" si="22"/>
        <v>0</v>
      </c>
    </row>
    <row r="362" spans="1:4" x14ac:dyDescent="0.3">
      <c r="A362" s="41">
        <v>361</v>
      </c>
      <c r="B362" s="41">
        <f t="shared" si="20"/>
        <v>0</v>
      </c>
      <c r="C362" s="41">
        <f t="shared" si="21"/>
        <v>0</v>
      </c>
      <c r="D362" s="41">
        <f t="shared" si="22"/>
        <v>0</v>
      </c>
    </row>
    <row r="363" spans="1:4" x14ac:dyDescent="0.3">
      <c r="A363" s="41">
        <v>362</v>
      </c>
      <c r="B363" s="41">
        <f t="shared" si="20"/>
        <v>0</v>
      </c>
      <c r="C363" s="41">
        <f t="shared" si="21"/>
        <v>0</v>
      </c>
      <c r="D363" s="41">
        <f t="shared" si="22"/>
        <v>0</v>
      </c>
    </row>
    <row r="364" spans="1:4" x14ac:dyDescent="0.3">
      <c r="A364" s="41">
        <v>363</v>
      </c>
      <c r="B364" s="41">
        <f t="shared" si="20"/>
        <v>0</v>
      </c>
      <c r="C364" s="41">
        <f t="shared" si="21"/>
        <v>0</v>
      </c>
      <c r="D364" s="41">
        <f t="shared" si="22"/>
        <v>0</v>
      </c>
    </row>
    <row r="365" spans="1:4" x14ac:dyDescent="0.3">
      <c r="A365" s="41">
        <v>364</v>
      </c>
      <c r="B365" s="41">
        <f t="shared" si="20"/>
        <v>0</v>
      </c>
      <c r="C365" s="41">
        <f t="shared" si="21"/>
        <v>0</v>
      </c>
      <c r="D365" s="41">
        <f t="shared" si="22"/>
        <v>0</v>
      </c>
    </row>
    <row r="366" spans="1:4" x14ac:dyDescent="0.3">
      <c r="A366" s="41">
        <v>365</v>
      </c>
      <c r="B366" s="41">
        <f t="shared" si="20"/>
        <v>0</v>
      </c>
      <c r="C366" s="41">
        <f t="shared" si="21"/>
        <v>0</v>
      </c>
      <c r="D366" s="41">
        <f t="shared" si="22"/>
        <v>0</v>
      </c>
    </row>
    <row r="367" spans="1:4" x14ac:dyDescent="0.3">
      <c r="A367" s="41">
        <v>366</v>
      </c>
      <c r="B367" s="41">
        <f t="shared" si="20"/>
        <v>0</v>
      </c>
      <c r="C367" s="41">
        <f t="shared" si="21"/>
        <v>0</v>
      </c>
      <c r="D367" s="41">
        <f t="shared" si="22"/>
        <v>0</v>
      </c>
    </row>
    <row r="368" spans="1:4" x14ac:dyDescent="0.3">
      <c r="A368" s="41">
        <v>367</v>
      </c>
      <c r="B368" s="41">
        <f t="shared" si="20"/>
        <v>0</v>
      </c>
      <c r="C368" s="41">
        <f t="shared" si="21"/>
        <v>0</v>
      </c>
      <c r="D368" s="41">
        <f t="shared" si="22"/>
        <v>0</v>
      </c>
    </row>
    <row r="369" spans="1:4" x14ac:dyDescent="0.3">
      <c r="A369" s="41">
        <v>368</v>
      </c>
      <c r="B369" s="41">
        <f t="shared" si="20"/>
        <v>0</v>
      </c>
      <c r="C369" s="41">
        <f t="shared" si="21"/>
        <v>0</v>
      </c>
      <c r="D369" s="41">
        <f t="shared" si="22"/>
        <v>0</v>
      </c>
    </row>
    <row r="370" spans="1:4" x14ac:dyDescent="0.3">
      <c r="A370" s="41">
        <v>369</v>
      </c>
      <c r="B370" s="41">
        <f t="shared" si="20"/>
        <v>0</v>
      </c>
      <c r="C370" s="41">
        <f t="shared" si="21"/>
        <v>0</v>
      </c>
      <c r="D370" s="41">
        <f t="shared" si="22"/>
        <v>0</v>
      </c>
    </row>
    <row r="371" spans="1:4" x14ac:dyDescent="0.3">
      <c r="A371" s="41">
        <v>370</v>
      </c>
      <c r="B371" s="41">
        <f t="shared" si="20"/>
        <v>0</v>
      </c>
      <c r="C371" s="41">
        <f t="shared" si="21"/>
        <v>0</v>
      </c>
      <c r="D371" s="41">
        <f t="shared" si="22"/>
        <v>0</v>
      </c>
    </row>
    <row r="372" spans="1:4" x14ac:dyDescent="0.3">
      <c r="A372" s="41">
        <v>371</v>
      </c>
      <c r="B372" s="41">
        <f t="shared" si="20"/>
        <v>0</v>
      </c>
      <c r="C372" s="41">
        <f t="shared" si="21"/>
        <v>0</v>
      </c>
      <c r="D372" s="41">
        <f t="shared" si="22"/>
        <v>0</v>
      </c>
    </row>
    <row r="373" spans="1:4" x14ac:dyDescent="0.3">
      <c r="A373" s="41">
        <v>372</v>
      </c>
      <c r="B373" s="41">
        <f t="shared" si="20"/>
        <v>0</v>
      </c>
      <c r="C373" s="41">
        <f t="shared" si="21"/>
        <v>0</v>
      </c>
      <c r="D373" s="41">
        <f t="shared" si="22"/>
        <v>0</v>
      </c>
    </row>
    <row r="374" spans="1:4" x14ac:dyDescent="0.3">
      <c r="A374" s="41">
        <v>373</v>
      </c>
      <c r="B374" s="41">
        <f t="shared" si="20"/>
        <v>0</v>
      </c>
      <c r="C374" s="41">
        <f t="shared" si="21"/>
        <v>0</v>
      </c>
      <c r="D374" s="41">
        <f t="shared" si="22"/>
        <v>0</v>
      </c>
    </row>
    <row r="375" spans="1:4" x14ac:dyDescent="0.3">
      <c r="A375" s="41">
        <v>374</v>
      </c>
      <c r="B375" s="41">
        <f t="shared" si="20"/>
        <v>0</v>
      </c>
      <c r="C375" s="41">
        <f t="shared" si="21"/>
        <v>0</v>
      </c>
      <c r="D375" s="41">
        <f t="shared" si="22"/>
        <v>0</v>
      </c>
    </row>
    <row r="376" spans="1:4" x14ac:dyDescent="0.3">
      <c r="A376" s="41">
        <v>375</v>
      </c>
      <c r="B376" s="41">
        <f t="shared" si="20"/>
        <v>0</v>
      </c>
      <c r="C376" s="41">
        <f t="shared" si="21"/>
        <v>0</v>
      </c>
      <c r="D376" s="41">
        <f t="shared" si="22"/>
        <v>0</v>
      </c>
    </row>
    <row r="377" spans="1:4" x14ac:dyDescent="0.3">
      <c r="A377" s="41">
        <v>376</v>
      </c>
      <c r="B377" s="41">
        <f t="shared" si="20"/>
        <v>0</v>
      </c>
      <c r="C377" s="41">
        <f t="shared" si="21"/>
        <v>0</v>
      </c>
      <c r="D377" s="41">
        <f t="shared" si="22"/>
        <v>0</v>
      </c>
    </row>
    <row r="378" spans="1:4" x14ac:dyDescent="0.3">
      <c r="A378" s="41">
        <v>377</v>
      </c>
      <c r="B378" s="41">
        <f t="shared" si="20"/>
        <v>0</v>
      </c>
      <c r="C378" s="41">
        <f t="shared" si="21"/>
        <v>0</v>
      </c>
      <c r="D378" s="41">
        <f t="shared" si="22"/>
        <v>0</v>
      </c>
    </row>
    <row r="379" spans="1:4" x14ac:dyDescent="0.3">
      <c r="A379" s="41">
        <v>378</v>
      </c>
      <c r="B379" s="41">
        <f t="shared" si="20"/>
        <v>0</v>
      </c>
      <c r="C379" s="41">
        <f t="shared" si="21"/>
        <v>0</v>
      </c>
      <c r="D379" s="41">
        <f t="shared" si="22"/>
        <v>0</v>
      </c>
    </row>
    <row r="380" spans="1:4" x14ac:dyDescent="0.3">
      <c r="A380" s="41">
        <v>379</v>
      </c>
      <c r="B380" s="41">
        <f t="shared" si="20"/>
        <v>0</v>
      </c>
      <c r="C380" s="41">
        <f t="shared" si="21"/>
        <v>0</v>
      </c>
      <c r="D380" s="41">
        <f t="shared" si="22"/>
        <v>0</v>
      </c>
    </row>
    <row r="381" spans="1:4" x14ac:dyDescent="0.3">
      <c r="A381" s="41">
        <v>380</v>
      </c>
      <c r="B381" s="41">
        <f t="shared" si="20"/>
        <v>0</v>
      </c>
      <c r="C381" s="41">
        <f t="shared" si="21"/>
        <v>0</v>
      </c>
      <c r="D381" s="41">
        <f t="shared" si="22"/>
        <v>0</v>
      </c>
    </row>
    <row r="382" spans="1:4" x14ac:dyDescent="0.3">
      <c r="A382" s="41">
        <v>381</v>
      </c>
      <c r="B382" s="41">
        <f t="shared" si="20"/>
        <v>0</v>
      </c>
      <c r="C382" s="41">
        <f t="shared" si="21"/>
        <v>0</v>
      </c>
      <c r="D382" s="41">
        <f t="shared" si="22"/>
        <v>0</v>
      </c>
    </row>
    <row r="383" spans="1:4" x14ac:dyDescent="0.3">
      <c r="A383" s="41">
        <v>382</v>
      </c>
      <c r="B383" s="41">
        <f t="shared" si="20"/>
        <v>0</v>
      </c>
      <c r="C383" s="41">
        <f t="shared" si="21"/>
        <v>0</v>
      </c>
      <c r="D383" s="41">
        <f t="shared" si="22"/>
        <v>0</v>
      </c>
    </row>
    <row r="384" spans="1:4" x14ac:dyDescent="0.3">
      <c r="A384" s="41">
        <v>383</v>
      </c>
      <c r="B384" s="41">
        <f t="shared" si="20"/>
        <v>0</v>
      </c>
      <c r="C384" s="41">
        <f t="shared" si="21"/>
        <v>0</v>
      </c>
      <c r="D384" s="41">
        <f t="shared" si="22"/>
        <v>0</v>
      </c>
    </row>
    <row r="385" spans="1:4" x14ac:dyDescent="0.3">
      <c r="A385" s="41">
        <v>384</v>
      </c>
      <c r="B385" s="41">
        <f t="shared" si="20"/>
        <v>0</v>
      </c>
      <c r="C385" s="41">
        <f t="shared" si="21"/>
        <v>0</v>
      </c>
      <c r="D385" s="41">
        <f t="shared" si="22"/>
        <v>0</v>
      </c>
    </row>
    <row r="386" spans="1:4" x14ac:dyDescent="0.3">
      <c r="A386" s="41">
        <v>385</v>
      </c>
      <c r="B386" s="41">
        <f t="shared" ref="B386:B449" si="24">VLOOKUP(A386,AQAP1,3,FALSE)</f>
        <v>0</v>
      </c>
      <c r="C386" s="41">
        <f t="shared" ref="C386:C449" si="25">VLOOKUP(A386,AQAP2, 3, FALSE)</f>
        <v>0</v>
      </c>
      <c r="D386" s="41">
        <f t="shared" ref="D386:D449" si="26">VLOOKUP(A386,AQAP3, 3, FALSE)</f>
        <v>0</v>
      </c>
    </row>
    <row r="387" spans="1:4" x14ac:dyDescent="0.3">
      <c r="A387" s="41">
        <v>386</v>
      </c>
      <c r="B387" s="41">
        <f t="shared" si="24"/>
        <v>0</v>
      </c>
      <c r="C387" s="41">
        <f t="shared" si="25"/>
        <v>0</v>
      </c>
      <c r="D387" s="41">
        <f t="shared" si="26"/>
        <v>0</v>
      </c>
    </row>
    <row r="388" spans="1:4" x14ac:dyDescent="0.3">
      <c r="A388" s="41">
        <v>387</v>
      </c>
      <c r="B388" s="41">
        <f t="shared" si="24"/>
        <v>0</v>
      </c>
      <c r="C388" s="41">
        <f t="shared" si="25"/>
        <v>0</v>
      </c>
      <c r="D388" s="41">
        <f t="shared" si="26"/>
        <v>0</v>
      </c>
    </row>
    <row r="389" spans="1:4" x14ac:dyDescent="0.3">
      <c r="A389" s="41">
        <v>388</v>
      </c>
      <c r="B389" s="41">
        <f t="shared" si="24"/>
        <v>0</v>
      </c>
      <c r="C389" s="41">
        <f t="shared" si="25"/>
        <v>0</v>
      </c>
      <c r="D389" s="41">
        <f t="shared" si="26"/>
        <v>0</v>
      </c>
    </row>
    <row r="390" spans="1:4" x14ac:dyDescent="0.3">
      <c r="A390" s="41">
        <v>389</v>
      </c>
      <c r="B390" s="41">
        <f t="shared" si="24"/>
        <v>0</v>
      </c>
      <c r="C390" s="41">
        <f t="shared" si="25"/>
        <v>0</v>
      </c>
      <c r="D390" s="41">
        <f t="shared" si="26"/>
        <v>0</v>
      </c>
    </row>
    <row r="391" spans="1:4" x14ac:dyDescent="0.3">
      <c r="A391" s="41">
        <v>390</v>
      </c>
      <c r="B391" s="41">
        <f t="shared" si="24"/>
        <v>0</v>
      </c>
      <c r="C391" s="41">
        <f t="shared" si="25"/>
        <v>0</v>
      </c>
      <c r="D391" s="41">
        <f t="shared" si="26"/>
        <v>0</v>
      </c>
    </row>
    <row r="392" spans="1:4" x14ac:dyDescent="0.3">
      <c r="A392" s="41">
        <v>391</v>
      </c>
      <c r="B392" s="41">
        <f t="shared" si="24"/>
        <v>0</v>
      </c>
      <c r="C392" s="41">
        <f t="shared" si="25"/>
        <v>0</v>
      </c>
      <c r="D392" s="41">
        <f t="shared" si="26"/>
        <v>0</v>
      </c>
    </row>
    <row r="393" spans="1:4" x14ac:dyDescent="0.3">
      <c r="A393" s="41">
        <v>392</v>
      </c>
      <c r="B393" s="41">
        <f t="shared" si="24"/>
        <v>0</v>
      </c>
      <c r="C393" s="41">
        <f t="shared" si="25"/>
        <v>0</v>
      </c>
      <c r="D393" s="41">
        <f t="shared" si="26"/>
        <v>0</v>
      </c>
    </row>
    <row r="394" spans="1:4" x14ac:dyDescent="0.3">
      <c r="A394" s="41">
        <v>393</v>
      </c>
      <c r="B394" s="41">
        <f t="shared" si="24"/>
        <v>0</v>
      </c>
      <c r="C394" s="41">
        <f t="shared" si="25"/>
        <v>0</v>
      </c>
      <c r="D394" s="41">
        <f t="shared" si="26"/>
        <v>0</v>
      </c>
    </row>
    <row r="395" spans="1:4" x14ac:dyDescent="0.3">
      <c r="A395" s="41">
        <v>394</v>
      </c>
      <c r="B395" s="41">
        <f t="shared" si="24"/>
        <v>0</v>
      </c>
      <c r="C395" s="41">
        <f t="shared" si="25"/>
        <v>0</v>
      </c>
      <c r="D395" s="41">
        <f t="shared" si="26"/>
        <v>0</v>
      </c>
    </row>
    <row r="396" spans="1:4" x14ac:dyDescent="0.3">
      <c r="A396" s="41">
        <v>395</v>
      </c>
      <c r="B396" s="41">
        <f t="shared" si="24"/>
        <v>0</v>
      </c>
      <c r="C396" s="41">
        <f t="shared" si="25"/>
        <v>0</v>
      </c>
      <c r="D396" s="41">
        <f t="shared" si="26"/>
        <v>0</v>
      </c>
    </row>
    <row r="397" spans="1:4" x14ac:dyDescent="0.3">
      <c r="A397" s="41">
        <v>396</v>
      </c>
      <c r="B397" s="41">
        <f t="shared" si="24"/>
        <v>0</v>
      </c>
      <c r="C397" s="41">
        <f t="shared" si="25"/>
        <v>0</v>
      </c>
      <c r="D397" s="41">
        <f t="shared" si="26"/>
        <v>0</v>
      </c>
    </row>
    <row r="398" spans="1:4" x14ac:dyDescent="0.3">
      <c r="A398" s="41">
        <v>397</v>
      </c>
      <c r="B398" s="41">
        <f t="shared" si="24"/>
        <v>0</v>
      </c>
      <c r="C398" s="41">
        <f t="shared" si="25"/>
        <v>0</v>
      </c>
      <c r="D398" s="41">
        <f t="shared" si="26"/>
        <v>0</v>
      </c>
    </row>
    <row r="399" spans="1:4" x14ac:dyDescent="0.3">
      <c r="A399" s="41">
        <v>398</v>
      </c>
      <c r="B399" s="41">
        <f t="shared" si="24"/>
        <v>0</v>
      </c>
      <c r="C399" s="41">
        <f t="shared" si="25"/>
        <v>0</v>
      </c>
      <c r="D399" s="41">
        <f t="shared" si="26"/>
        <v>0</v>
      </c>
    </row>
    <row r="400" spans="1:4" x14ac:dyDescent="0.3">
      <c r="A400" s="41">
        <v>399</v>
      </c>
      <c r="B400" s="41">
        <f t="shared" si="24"/>
        <v>0</v>
      </c>
      <c r="C400" s="41">
        <f t="shared" si="25"/>
        <v>0</v>
      </c>
      <c r="D400" s="41">
        <f t="shared" si="26"/>
        <v>0</v>
      </c>
    </row>
    <row r="401" spans="1:4" x14ac:dyDescent="0.3">
      <c r="A401" s="41">
        <v>400</v>
      </c>
      <c r="B401" s="41">
        <f t="shared" si="24"/>
        <v>0</v>
      </c>
      <c r="C401" s="41">
        <f t="shared" si="25"/>
        <v>0</v>
      </c>
      <c r="D401" s="41">
        <f t="shared" si="26"/>
        <v>0</v>
      </c>
    </row>
    <row r="402" spans="1:4" x14ac:dyDescent="0.3">
      <c r="A402" s="41">
        <v>401</v>
      </c>
      <c r="B402" s="41">
        <f t="shared" si="24"/>
        <v>0</v>
      </c>
      <c r="C402" s="41">
        <f t="shared" si="25"/>
        <v>0</v>
      </c>
      <c r="D402" s="41">
        <f t="shared" si="26"/>
        <v>0</v>
      </c>
    </row>
    <row r="403" spans="1:4" x14ac:dyDescent="0.3">
      <c r="A403" s="41">
        <v>402</v>
      </c>
      <c r="B403" s="41">
        <f t="shared" si="24"/>
        <v>0</v>
      </c>
      <c r="C403" s="41">
        <f t="shared" si="25"/>
        <v>0</v>
      </c>
      <c r="D403" s="41">
        <f t="shared" si="26"/>
        <v>0</v>
      </c>
    </row>
    <row r="404" spans="1:4" x14ac:dyDescent="0.3">
      <c r="A404" s="41">
        <v>403</v>
      </c>
      <c r="B404" s="41">
        <f t="shared" si="24"/>
        <v>0</v>
      </c>
      <c r="C404" s="41">
        <f t="shared" si="25"/>
        <v>0</v>
      </c>
      <c r="D404" s="41">
        <f t="shared" si="26"/>
        <v>0</v>
      </c>
    </row>
    <row r="405" spans="1:4" x14ac:dyDescent="0.3">
      <c r="A405" s="41">
        <v>404</v>
      </c>
      <c r="B405" s="41">
        <f t="shared" si="24"/>
        <v>0</v>
      </c>
      <c r="C405" s="41">
        <f t="shared" si="25"/>
        <v>0</v>
      </c>
      <c r="D405" s="41">
        <f t="shared" si="26"/>
        <v>0</v>
      </c>
    </row>
    <row r="406" spans="1:4" x14ac:dyDescent="0.3">
      <c r="A406" s="41">
        <v>405</v>
      </c>
      <c r="B406" s="41">
        <f t="shared" si="24"/>
        <v>0</v>
      </c>
      <c r="C406" s="41">
        <f t="shared" si="25"/>
        <v>0</v>
      </c>
      <c r="D406" s="41">
        <f t="shared" si="26"/>
        <v>0</v>
      </c>
    </row>
    <row r="407" spans="1:4" x14ac:dyDescent="0.3">
      <c r="A407" s="41">
        <v>406</v>
      </c>
      <c r="B407" s="41">
        <f t="shared" si="24"/>
        <v>0</v>
      </c>
      <c r="C407" s="41">
        <f t="shared" si="25"/>
        <v>0</v>
      </c>
      <c r="D407" s="41">
        <f t="shared" si="26"/>
        <v>0</v>
      </c>
    </row>
    <row r="408" spans="1:4" x14ac:dyDescent="0.3">
      <c r="A408" s="41">
        <v>407</v>
      </c>
      <c r="B408" s="41">
        <f t="shared" si="24"/>
        <v>0</v>
      </c>
      <c r="C408" s="41">
        <f t="shared" si="25"/>
        <v>0</v>
      </c>
      <c r="D408" s="41">
        <f t="shared" si="26"/>
        <v>0</v>
      </c>
    </row>
    <row r="409" spans="1:4" x14ac:dyDescent="0.3">
      <c r="A409" s="41">
        <v>408</v>
      </c>
      <c r="B409" s="41">
        <f t="shared" si="24"/>
        <v>0</v>
      </c>
      <c r="C409" s="41">
        <f t="shared" si="25"/>
        <v>0</v>
      </c>
      <c r="D409" s="41">
        <f t="shared" si="26"/>
        <v>0</v>
      </c>
    </row>
    <row r="410" spans="1:4" x14ac:dyDescent="0.3">
      <c r="A410" s="41">
        <v>409</v>
      </c>
      <c r="B410" s="41">
        <f t="shared" si="24"/>
        <v>0</v>
      </c>
      <c r="C410" s="41">
        <f t="shared" si="25"/>
        <v>0</v>
      </c>
      <c r="D410" s="41">
        <f t="shared" si="26"/>
        <v>0</v>
      </c>
    </row>
    <row r="411" spans="1:4" x14ac:dyDescent="0.3">
      <c r="A411" s="41">
        <v>410</v>
      </c>
      <c r="B411" s="41">
        <f t="shared" si="24"/>
        <v>0</v>
      </c>
      <c r="C411" s="41">
        <f t="shared" si="25"/>
        <v>0</v>
      </c>
      <c r="D411" s="41">
        <f t="shared" si="26"/>
        <v>0</v>
      </c>
    </row>
    <row r="412" spans="1:4" x14ac:dyDescent="0.3">
      <c r="A412" s="41">
        <v>411</v>
      </c>
      <c r="B412" s="41">
        <f t="shared" si="24"/>
        <v>0</v>
      </c>
      <c r="C412" s="41">
        <f t="shared" si="25"/>
        <v>0</v>
      </c>
      <c r="D412" s="41">
        <f t="shared" si="26"/>
        <v>0</v>
      </c>
    </row>
    <row r="413" spans="1:4" x14ac:dyDescent="0.3">
      <c r="A413" s="41">
        <v>412</v>
      </c>
      <c r="B413" s="41">
        <f t="shared" si="24"/>
        <v>0</v>
      </c>
      <c r="C413" s="41">
        <f t="shared" si="25"/>
        <v>0</v>
      </c>
      <c r="D413" s="41">
        <f t="shared" si="26"/>
        <v>0</v>
      </c>
    </row>
    <row r="414" spans="1:4" x14ac:dyDescent="0.3">
      <c r="A414" s="41">
        <v>413</v>
      </c>
      <c r="B414" s="41">
        <f t="shared" si="24"/>
        <v>0</v>
      </c>
      <c r="C414" s="41">
        <f t="shared" si="25"/>
        <v>0</v>
      </c>
      <c r="D414" s="41">
        <f t="shared" si="26"/>
        <v>0</v>
      </c>
    </row>
    <row r="415" spans="1:4" x14ac:dyDescent="0.3">
      <c r="A415" s="41">
        <v>414</v>
      </c>
      <c r="B415" s="41">
        <f t="shared" si="24"/>
        <v>0</v>
      </c>
      <c r="C415" s="41">
        <f t="shared" si="25"/>
        <v>0</v>
      </c>
      <c r="D415" s="41">
        <f t="shared" si="26"/>
        <v>0</v>
      </c>
    </row>
    <row r="416" spans="1:4" x14ac:dyDescent="0.3">
      <c r="A416" s="41">
        <v>415</v>
      </c>
      <c r="B416" s="41">
        <f t="shared" si="24"/>
        <v>0</v>
      </c>
      <c r="C416" s="41">
        <f t="shared" si="25"/>
        <v>0</v>
      </c>
      <c r="D416" s="41">
        <f t="shared" si="26"/>
        <v>0</v>
      </c>
    </row>
    <row r="417" spans="1:4" x14ac:dyDescent="0.3">
      <c r="A417" s="41">
        <v>416</v>
      </c>
      <c r="B417" s="41">
        <f t="shared" si="24"/>
        <v>0</v>
      </c>
      <c r="C417" s="41">
        <f t="shared" si="25"/>
        <v>0</v>
      </c>
      <c r="D417" s="41">
        <f t="shared" si="26"/>
        <v>0</v>
      </c>
    </row>
    <row r="418" spans="1:4" x14ac:dyDescent="0.3">
      <c r="A418" s="41">
        <v>417</v>
      </c>
      <c r="B418" s="41">
        <f t="shared" si="24"/>
        <v>0</v>
      </c>
      <c r="C418" s="41">
        <f t="shared" si="25"/>
        <v>0</v>
      </c>
      <c r="D418" s="41">
        <f t="shared" si="26"/>
        <v>0</v>
      </c>
    </row>
    <row r="419" spans="1:4" x14ac:dyDescent="0.3">
      <c r="A419" s="41">
        <v>418</v>
      </c>
      <c r="B419" s="41">
        <f t="shared" si="24"/>
        <v>0</v>
      </c>
      <c r="C419" s="41">
        <f t="shared" si="25"/>
        <v>0</v>
      </c>
      <c r="D419" s="41">
        <f t="shared" si="26"/>
        <v>0</v>
      </c>
    </row>
    <row r="420" spans="1:4" x14ac:dyDescent="0.3">
      <c r="A420" s="41">
        <v>419</v>
      </c>
      <c r="B420" s="41">
        <f t="shared" si="24"/>
        <v>0</v>
      </c>
      <c r="C420" s="41">
        <f t="shared" si="25"/>
        <v>0</v>
      </c>
      <c r="D420" s="41">
        <f t="shared" si="26"/>
        <v>0</v>
      </c>
    </row>
    <row r="421" spans="1:4" x14ac:dyDescent="0.3">
      <c r="A421" s="41">
        <v>420</v>
      </c>
      <c r="B421" s="41">
        <f t="shared" si="24"/>
        <v>0</v>
      </c>
      <c r="C421" s="41">
        <f t="shared" si="25"/>
        <v>0</v>
      </c>
      <c r="D421" s="41">
        <f t="shared" si="26"/>
        <v>0</v>
      </c>
    </row>
    <row r="422" spans="1:4" x14ac:dyDescent="0.3">
      <c r="A422" s="41">
        <v>421</v>
      </c>
      <c r="B422" s="41">
        <f t="shared" si="24"/>
        <v>0</v>
      </c>
      <c r="C422" s="41">
        <f t="shared" si="25"/>
        <v>0</v>
      </c>
      <c r="D422" s="41">
        <f t="shared" si="26"/>
        <v>0</v>
      </c>
    </row>
    <row r="423" spans="1:4" x14ac:dyDescent="0.3">
      <c r="A423" s="41">
        <v>422</v>
      </c>
      <c r="B423" s="41">
        <f t="shared" si="24"/>
        <v>0</v>
      </c>
      <c r="C423" s="41">
        <f t="shared" si="25"/>
        <v>0</v>
      </c>
      <c r="D423" s="41">
        <f t="shared" si="26"/>
        <v>0</v>
      </c>
    </row>
    <row r="424" spans="1:4" x14ac:dyDescent="0.3">
      <c r="A424" s="41">
        <v>423</v>
      </c>
      <c r="B424" s="41">
        <f t="shared" si="24"/>
        <v>0</v>
      </c>
      <c r="C424" s="41">
        <f t="shared" si="25"/>
        <v>0</v>
      </c>
      <c r="D424" s="41">
        <f t="shared" si="26"/>
        <v>0</v>
      </c>
    </row>
    <row r="425" spans="1:4" x14ac:dyDescent="0.3">
      <c r="A425" s="41">
        <v>424</v>
      </c>
      <c r="B425" s="41">
        <f t="shared" si="24"/>
        <v>0</v>
      </c>
      <c r="C425" s="41">
        <f t="shared" si="25"/>
        <v>0</v>
      </c>
      <c r="D425" s="41">
        <f t="shared" si="26"/>
        <v>0</v>
      </c>
    </row>
    <row r="426" spans="1:4" x14ac:dyDescent="0.3">
      <c r="A426" s="41">
        <v>425</v>
      </c>
      <c r="B426" s="41">
        <f t="shared" si="24"/>
        <v>0</v>
      </c>
      <c r="C426" s="41">
        <f t="shared" si="25"/>
        <v>0</v>
      </c>
      <c r="D426" s="41">
        <f t="shared" si="26"/>
        <v>0</v>
      </c>
    </row>
    <row r="427" spans="1:4" x14ac:dyDescent="0.3">
      <c r="A427" s="41">
        <v>426</v>
      </c>
      <c r="B427" s="41">
        <f t="shared" si="24"/>
        <v>0</v>
      </c>
      <c r="C427" s="41">
        <f t="shared" si="25"/>
        <v>0</v>
      </c>
      <c r="D427" s="41">
        <f t="shared" si="26"/>
        <v>0</v>
      </c>
    </row>
    <row r="428" spans="1:4" x14ac:dyDescent="0.3">
      <c r="A428" s="41">
        <v>427</v>
      </c>
      <c r="B428" s="41">
        <f t="shared" si="24"/>
        <v>0</v>
      </c>
      <c r="C428" s="41">
        <f t="shared" si="25"/>
        <v>0</v>
      </c>
      <c r="D428" s="41">
        <f t="shared" si="26"/>
        <v>0</v>
      </c>
    </row>
    <row r="429" spans="1:4" x14ac:dyDescent="0.3">
      <c r="A429" s="41">
        <v>428</v>
      </c>
      <c r="B429" s="41">
        <f t="shared" si="24"/>
        <v>0</v>
      </c>
      <c r="C429" s="41">
        <f t="shared" si="25"/>
        <v>0</v>
      </c>
      <c r="D429" s="41">
        <f t="shared" si="26"/>
        <v>0</v>
      </c>
    </row>
    <row r="430" spans="1:4" x14ac:dyDescent="0.3">
      <c r="A430" s="41">
        <v>429</v>
      </c>
      <c r="B430" s="41">
        <f t="shared" si="24"/>
        <v>0</v>
      </c>
      <c r="C430" s="41">
        <f t="shared" si="25"/>
        <v>0</v>
      </c>
      <c r="D430" s="41">
        <f t="shared" si="26"/>
        <v>0</v>
      </c>
    </row>
    <row r="431" spans="1:4" x14ac:dyDescent="0.3">
      <c r="A431" s="41">
        <v>430</v>
      </c>
      <c r="B431" s="41">
        <f t="shared" si="24"/>
        <v>0</v>
      </c>
      <c r="C431" s="41">
        <f t="shared" si="25"/>
        <v>0</v>
      </c>
      <c r="D431" s="41">
        <f t="shared" si="26"/>
        <v>0</v>
      </c>
    </row>
    <row r="432" spans="1:4" x14ac:dyDescent="0.3">
      <c r="A432" s="41">
        <v>431</v>
      </c>
      <c r="B432" s="41">
        <f t="shared" si="24"/>
        <v>0</v>
      </c>
      <c r="C432" s="41">
        <f t="shared" si="25"/>
        <v>0</v>
      </c>
      <c r="D432" s="41">
        <f t="shared" si="26"/>
        <v>0</v>
      </c>
    </row>
    <row r="433" spans="1:4" x14ac:dyDescent="0.3">
      <c r="A433" s="41">
        <v>432</v>
      </c>
      <c r="B433" s="41">
        <f t="shared" si="24"/>
        <v>0</v>
      </c>
      <c r="C433" s="41">
        <f t="shared" si="25"/>
        <v>0</v>
      </c>
      <c r="D433" s="41">
        <f t="shared" si="26"/>
        <v>0</v>
      </c>
    </row>
    <row r="434" spans="1:4" x14ac:dyDescent="0.3">
      <c r="A434" s="41">
        <v>433</v>
      </c>
      <c r="B434" s="41">
        <f t="shared" si="24"/>
        <v>0</v>
      </c>
      <c r="C434" s="41">
        <f t="shared" si="25"/>
        <v>0</v>
      </c>
      <c r="D434" s="41">
        <f t="shared" si="26"/>
        <v>0</v>
      </c>
    </row>
    <row r="435" spans="1:4" x14ac:dyDescent="0.3">
      <c r="A435" s="41">
        <v>434</v>
      </c>
      <c r="B435" s="41">
        <f t="shared" si="24"/>
        <v>0</v>
      </c>
      <c r="C435" s="41">
        <f t="shared" si="25"/>
        <v>0</v>
      </c>
      <c r="D435" s="41">
        <f t="shared" si="26"/>
        <v>0</v>
      </c>
    </row>
    <row r="436" spans="1:4" x14ac:dyDescent="0.3">
      <c r="A436" s="41">
        <v>435</v>
      </c>
      <c r="B436" s="41">
        <f t="shared" si="24"/>
        <v>0</v>
      </c>
      <c r="C436" s="41">
        <f t="shared" si="25"/>
        <v>0</v>
      </c>
      <c r="D436" s="41">
        <f t="shared" si="26"/>
        <v>0</v>
      </c>
    </row>
    <row r="437" spans="1:4" x14ac:dyDescent="0.3">
      <c r="A437" s="41">
        <v>436</v>
      </c>
      <c r="B437" s="41">
        <f t="shared" si="24"/>
        <v>0</v>
      </c>
      <c r="C437" s="41">
        <f t="shared" si="25"/>
        <v>0</v>
      </c>
      <c r="D437" s="41">
        <f t="shared" si="26"/>
        <v>0</v>
      </c>
    </row>
    <row r="438" spans="1:4" x14ac:dyDescent="0.3">
      <c r="A438" s="41">
        <v>437</v>
      </c>
      <c r="B438" s="41">
        <f t="shared" si="24"/>
        <v>0</v>
      </c>
      <c r="C438" s="41">
        <f t="shared" si="25"/>
        <v>0</v>
      </c>
      <c r="D438" s="41">
        <f t="shared" si="26"/>
        <v>0</v>
      </c>
    </row>
    <row r="439" spans="1:4" x14ac:dyDescent="0.3">
      <c r="A439" s="41">
        <v>438</v>
      </c>
      <c r="B439" s="41">
        <f t="shared" si="24"/>
        <v>0</v>
      </c>
      <c r="C439" s="41">
        <f t="shared" si="25"/>
        <v>0</v>
      </c>
      <c r="D439" s="41">
        <f t="shared" si="26"/>
        <v>0</v>
      </c>
    </row>
    <row r="440" spans="1:4" x14ac:dyDescent="0.3">
      <c r="A440" s="41">
        <v>439</v>
      </c>
      <c r="B440" s="41">
        <f t="shared" si="24"/>
        <v>0</v>
      </c>
      <c r="C440" s="41">
        <f t="shared" si="25"/>
        <v>0</v>
      </c>
      <c r="D440" s="41">
        <f t="shared" si="26"/>
        <v>0</v>
      </c>
    </row>
    <row r="441" spans="1:4" x14ac:dyDescent="0.3">
      <c r="A441" s="41">
        <v>440</v>
      </c>
      <c r="B441" s="41">
        <f t="shared" si="24"/>
        <v>0</v>
      </c>
      <c r="C441" s="41">
        <f t="shared" si="25"/>
        <v>0</v>
      </c>
      <c r="D441" s="41">
        <f t="shared" si="26"/>
        <v>0</v>
      </c>
    </row>
    <row r="442" spans="1:4" x14ac:dyDescent="0.3">
      <c r="A442" s="41">
        <v>441</v>
      </c>
      <c r="B442" s="41">
        <f t="shared" si="24"/>
        <v>0</v>
      </c>
      <c r="C442" s="41">
        <f t="shared" si="25"/>
        <v>0</v>
      </c>
      <c r="D442" s="41">
        <f t="shared" si="26"/>
        <v>0</v>
      </c>
    </row>
    <row r="443" spans="1:4" x14ac:dyDescent="0.3">
      <c r="A443" s="41">
        <v>442</v>
      </c>
      <c r="B443" s="41">
        <f t="shared" si="24"/>
        <v>0</v>
      </c>
      <c r="C443" s="41">
        <f t="shared" si="25"/>
        <v>0</v>
      </c>
      <c r="D443" s="41">
        <f t="shared" si="26"/>
        <v>0</v>
      </c>
    </row>
    <row r="444" spans="1:4" x14ac:dyDescent="0.3">
      <c r="A444" s="41">
        <v>443</v>
      </c>
      <c r="B444" s="41">
        <f t="shared" si="24"/>
        <v>0</v>
      </c>
      <c r="C444" s="41">
        <f t="shared" si="25"/>
        <v>0</v>
      </c>
      <c r="D444" s="41">
        <f t="shared" si="26"/>
        <v>0</v>
      </c>
    </row>
    <row r="445" spans="1:4" x14ac:dyDescent="0.3">
      <c r="A445" s="41">
        <v>444</v>
      </c>
      <c r="B445" s="41">
        <f t="shared" si="24"/>
        <v>0</v>
      </c>
      <c r="C445" s="41">
        <f t="shared" si="25"/>
        <v>0</v>
      </c>
      <c r="D445" s="41">
        <f t="shared" si="26"/>
        <v>0</v>
      </c>
    </row>
    <row r="446" spans="1:4" x14ac:dyDescent="0.3">
      <c r="A446" s="41">
        <v>445</v>
      </c>
      <c r="B446" s="41">
        <f t="shared" si="24"/>
        <v>0</v>
      </c>
      <c r="C446" s="41">
        <f t="shared" si="25"/>
        <v>0</v>
      </c>
      <c r="D446" s="41">
        <f t="shared" si="26"/>
        <v>0</v>
      </c>
    </row>
    <row r="447" spans="1:4" x14ac:dyDescent="0.3">
      <c r="A447" s="41">
        <v>446</v>
      </c>
      <c r="B447" s="41">
        <f t="shared" si="24"/>
        <v>0</v>
      </c>
      <c r="C447" s="41">
        <f t="shared" si="25"/>
        <v>0</v>
      </c>
      <c r="D447" s="41">
        <f t="shared" si="26"/>
        <v>0</v>
      </c>
    </row>
    <row r="448" spans="1:4" x14ac:dyDescent="0.3">
      <c r="A448" s="41">
        <v>447</v>
      </c>
      <c r="B448" s="41">
        <f t="shared" si="24"/>
        <v>0</v>
      </c>
      <c r="C448" s="41">
        <f t="shared" si="25"/>
        <v>0</v>
      </c>
      <c r="D448" s="41">
        <f t="shared" si="26"/>
        <v>0</v>
      </c>
    </row>
    <row r="449" spans="1:4" x14ac:dyDescent="0.3">
      <c r="A449" s="41">
        <v>448</v>
      </c>
      <c r="B449" s="41">
        <f t="shared" si="24"/>
        <v>0</v>
      </c>
      <c r="C449" s="41">
        <f t="shared" si="25"/>
        <v>0</v>
      </c>
      <c r="D449" s="41">
        <f t="shared" si="26"/>
        <v>0</v>
      </c>
    </row>
    <row r="450" spans="1:4" x14ac:dyDescent="0.3">
      <c r="A450" s="41">
        <v>449</v>
      </c>
      <c r="B450" s="41">
        <f t="shared" ref="B450:B513" si="27">VLOOKUP(A450,AQAP1,3,FALSE)</f>
        <v>0</v>
      </c>
      <c r="C450" s="41">
        <f t="shared" ref="C450:C502" si="28">VLOOKUP(A450,AQAP2, 3, FALSE)</f>
        <v>0</v>
      </c>
      <c r="D450" s="41">
        <f t="shared" ref="D450:D502" si="29">VLOOKUP(A450,AQAP3, 3, FALSE)</f>
        <v>0</v>
      </c>
    </row>
    <row r="451" spans="1:4" x14ac:dyDescent="0.3">
      <c r="A451" s="41">
        <v>450</v>
      </c>
      <c r="B451" s="41">
        <f t="shared" si="27"/>
        <v>0</v>
      </c>
      <c r="C451" s="41">
        <f t="shared" si="28"/>
        <v>0</v>
      </c>
      <c r="D451" s="41">
        <f t="shared" si="29"/>
        <v>0</v>
      </c>
    </row>
    <row r="452" spans="1:4" x14ac:dyDescent="0.3">
      <c r="A452" s="41">
        <v>451</v>
      </c>
      <c r="B452" s="41">
        <f t="shared" si="27"/>
        <v>0</v>
      </c>
      <c r="C452" s="41">
        <f t="shared" si="28"/>
        <v>0</v>
      </c>
      <c r="D452" s="41">
        <f t="shared" si="29"/>
        <v>0</v>
      </c>
    </row>
    <row r="453" spans="1:4" x14ac:dyDescent="0.3">
      <c r="A453" s="41">
        <v>452</v>
      </c>
      <c r="B453" s="41">
        <f t="shared" si="27"/>
        <v>0</v>
      </c>
      <c r="C453" s="41">
        <f t="shared" si="28"/>
        <v>0</v>
      </c>
      <c r="D453" s="41">
        <f t="shared" si="29"/>
        <v>0</v>
      </c>
    </row>
    <row r="454" spans="1:4" x14ac:dyDescent="0.3">
      <c r="A454" s="41">
        <v>453</v>
      </c>
      <c r="B454" s="41">
        <f t="shared" si="27"/>
        <v>0</v>
      </c>
      <c r="C454" s="41">
        <f t="shared" si="28"/>
        <v>0</v>
      </c>
      <c r="D454" s="41">
        <f t="shared" si="29"/>
        <v>0</v>
      </c>
    </row>
    <row r="455" spans="1:4" x14ac:dyDescent="0.3">
      <c r="A455" s="41">
        <v>454</v>
      </c>
      <c r="B455" s="41">
        <f t="shared" si="27"/>
        <v>0</v>
      </c>
      <c r="C455" s="41">
        <f t="shared" si="28"/>
        <v>0</v>
      </c>
      <c r="D455" s="41">
        <f t="shared" si="29"/>
        <v>0</v>
      </c>
    </row>
    <row r="456" spans="1:4" x14ac:dyDescent="0.3">
      <c r="A456" s="41">
        <v>455</v>
      </c>
      <c r="B456" s="41">
        <f t="shared" si="27"/>
        <v>0</v>
      </c>
      <c r="C456" s="41">
        <f t="shared" si="28"/>
        <v>0</v>
      </c>
      <c r="D456" s="41">
        <f t="shared" si="29"/>
        <v>0</v>
      </c>
    </row>
    <row r="457" spans="1:4" x14ac:dyDescent="0.3">
      <c r="A457" s="41">
        <v>456</v>
      </c>
      <c r="B457" s="41">
        <f t="shared" si="27"/>
        <v>0</v>
      </c>
      <c r="C457" s="41">
        <f t="shared" si="28"/>
        <v>0</v>
      </c>
      <c r="D457" s="41">
        <f t="shared" si="29"/>
        <v>0</v>
      </c>
    </row>
    <row r="458" spans="1:4" x14ac:dyDescent="0.3">
      <c r="A458" s="41">
        <v>457</v>
      </c>
      <c r="B458" s="41">
        <f t="shared" si="27"/>
        <v>0</v>
      </c>
      <c r="C458" s="41">
        <f t="shared" si="28"/>
        <v>0</v>
      </c>
      <c r="D458" s="41">
        <f t="shared" si="29"/>
        <v>0</v>
      </c>
    </row>
    <row r="459" spans="1:4" x14ac:dyDescent="0.3">
      <c r="A459" s="41">
        <v>458</v>
      </c>
      <c r="B459" s="41">
        <f t="shared" si="27"/>
        <v>0</v>
      </c>
      <c r="C459" s="41">
        <f t="shared" si="28"/>
        <v>0</v>
      </c>
      <c r="D459" s="41">
        <f t="shared" si="29"/>
        <v>0</v>
      </c>
    </row>
    <row r="460" spans="1:4" x14ac:dyDescent="0.3">
      <c r="A460" s="41">
        <v>459</v>
      </c>
      <c r="B460" s="41">
        <f t="shared" si="27"/>
        <v>0</v>
      </c>
      <c r="C460" s="41">
        <f t="shared" si="28"/>
        <v>0</v>
      </c>
      <c r="D460" s="41">
        <f t="shared" si="29"/>
        <v>0</v>
      </c>
    </row>
    <row r="461" spans="1:4" x14ac:dyDescent="0.3">
      <c r="A461" s="41">
        <v>460</v>
      </c>
      <c r="B461" s="41">
        <f t="shared" si="27"/>
        <v>0</v>
      </c>
      <c r="C461" s="41">
        <f t="shared" si="28"/>
        <v>0</v>
      </c>
      <c r="D461" s="41">
        <f t="shared" si="29"/>
        <v>0</v>
      </c>
    </row>
    <row r="462" spans="1:4" x14ac:dyDescent="0.3">
      <c r="A462" s="41">
        <v>461</v>
      </c>
      <c r="B462" s="41">
        <f t="shared" si="27"/>
        <v>0</v>
      </c>
      <c r="C462" s="41">
        <f t="shared" si="28"/>
        <v>0</v>
      </c>
      <c r="D462" s="41">
        <f t="shared" si="29"/>
        <v>0</v>
      </c>
    </row>
    <row r="463" spans="1:4" x14ac:dyDescent="0.3">
      <c r="A463" s="41">
        <v>462</v>
      </c>
      <c r="B463" s="41">
        <f t="shared" si="27"/>
        <v>0</v>
      </c>
      <c r="C463" s="41">
        <f t="shared" si="28"/>
        <v>0</v>
      </c>
      <c r="D463" s="41">
        <f t="shared" si="29"/>
        <v>0</v>
      </c>
    </row>
    <row r="464" spans="1:4" x14ac:dyDescent="0.3">
      <c r="A464" s="41">
        <v>463</v>
      </c>
      <c r="B464" s="41">
        <f t="shared" si="27"/>
        <v>0</v>
      </c>
      <c r="C464" s="41">
        <f t="shared" si="28"/>
        <v>0</v>
      </c>
      <c r="D464" s="41">
        <f t="shared" si="29"/>
        <v>0</v>
      </c>
    </row>
    <row r="465" spans="1:4" x14ac:dyDescent="0.3">
      <c r="A465" s="41">
        <v>464</v>
      </c>
      <c r="B465" s="41">
        <f t="shared" si="27"/>
        <v>0</v>
      </c>
      <c r="C465" s="41">
        <f t="shared" si="28"/>
        <v>0</v>
      </c>
      <c r="D465" s="41">
        <f t="shared" si="29"/>
        <v>0</v>
      </c>
    </row>
    <row r="466" spans="1:4" x14ac:dyDescent="0.3">
      <c r="A466" s="41">
        <v>465</v>
      </c>
      <c r="B466" s="41">
        <f t="shared" si="27"/>
        <v>0</v>
      </c>
      <c r="C466" s="41">
        <f t="shared" si="28"/>
        <v>0</v>
      </c>
      <c r="D466" s="41">
        <f t="shared" si="29"/>
        <v>0</v>
      </c>
    </row>
    <row r="467" spans="1:4" x14ac:dyDescent="0.3">
      <c r="A467" s="41">
        <v>466</v>
      </c>
      <c r="B467" s="41">
        <f t="shared" si="27"/>
        <v>0</v>
      </c>
      <c r="C467" s="41">
        <f t="shared" si="28"/>
        <v>0</v>
      </c>
      <c r="D467" s="41">
        <f t="shared" si="29"/>
        <v>0</v>
      </c>
    </row>
    <row r="468" spans="1:4" x14ac:dyDescent="0.3">
      <c r="A468" s="41">
        <v>467</v>
      </c>
      <c r="B468" s="41">
        <f t="shared" si="27"/>
        <v>0</v>
      </c>
      <c r="C468" s="41">
        <f t="shared" si="28"/>
        <v>0</v>
      </c>
      <c r="D468" s="41">
        <f t="shared" si="29"/>
        <v>0</v>
      </c>
    </row>
    <row r="469" spans="1:4" x14ac:dyDescent="0.3">
      <c r="A469" s="41">
        <v>468</v>
      </c>
      <c r="B469" s="41">
        <f t="shared" si="27"/>
        <v>0</v>
      </c>
      <c r="C469" s="41">
        <f t="shared" si="28"/>
        <v>0</v>
      </c>
      <c r="D469" s="41">
        <f t="shared" si="29"/>
        <v>0</v>
      </c>
    </row>
    <row r="470" spans="1:4" x14ac:dyDescent="0.3">
      <c r="A470" s="41">
        <v>469</v>
      </c>
      <c r="B470" s="41">
        <f t="shared" si="27"/>
        <v>0</v>
      </c>
      <c r="C470" s="41">
        <f t="shared" si="28"/>
        <v>0</v>
      </c>
      <c r="D470" s="41">
        <f t="shared" si="29"/>
        <v>0</v>
      </c>
    </row>
    <row r="471" spans="1:4" x14ac:dyDescent="0.3">
      <c r="A471" s="41">
        <v>470</v>
      </c>
      <c r="B471" s="41">
        <f t="shared" si="27"/>
        <v>0</v>
      </c>
      <c r="C471" s="41">
        <f t="shared" si="28"/>
        <v>0</v>
      </c>
      <c r="D471" s="41">
        <f t="shared" si="29"/>
        <v>0</v>
      </c>
    </row>
    <row r="472" spans="1:4" x14ac:dyDescent="0.3">
      <c r="A472" s="41">
        <v>471</v>
      </c>
      <c r="B472" s="41">
        <f t="shared" si="27"/>
        <v>0</v>
      </c>
      <c r="C472" s="41">
        <f t="shared" si="28"/>
        <v>0</v>
      </c>
      <c r="D472" s="41">
        <f t="shared" si="29"/>
        <v>0</v>
      </c>
    </row>
    <row r="473" spans="1:4" x14ac:dyDescent="0.3">
      <c r="A473" s="41">
        <v>472</v>
      </c>
      <c r="B473" s="41">
        <f t="shared" si="27"/>
        <v>0</v>
      </c>
      <c r="C473" s="41">
        <f t="shared" si="28"/>
        <v>0</v>
      </c>
      <c r="D473" s="41">
        <f t="shared" si="29"/>
        <v>0</v>
      </c>
    </row>
    <row r="474" spans="1:4" x14ac:dyDescent="0.3">
      <c r="A474" s="41">
        <v>473</v>
      </c>
      <c r="B474" s="41">
        <f t="shared" si="27"/>
        <v>0</v>
      </c>
      <c r="C474" s="41">
        <f t="shared" si="28"/>
        <v>0</v>
      </c>
      <c r="D474" s="41">
        <f t="shared" si="29"/>
        <v>0</v>
      </c>
    </row>
    <row r="475" spans="1:4" x14ac:dyDescent="0.3">
      <c r="A475" s="41">
        <v>474</v>
      </c>
      <c r="B475" s="41">
        <f t="shared" si="27"/>
        <v>0</v>
      </c>
      <c r="C475" s="41">
        <f t="shared" si="28"/>
        <v>0</v>
      </c>
      <c r="D475" s="41">
        <f t="shared" si="29"/>
        <v>0</v>
      </c>
    </row>
    <row r="476" spans="1:4" x14ac:dyDescent="0.3">
      <c r="A476" s="41">
        <v>475</v>
      </c>
      <c r="B476" s="41">
        <f t="shared" si="27"/>
        <v>0</v>
      </c>
      <c r="C476" s="41">
        <f t="shared" si="28"/>
        <v>0</v>
      </c>
      <c r="D476" s="41">
        <f t="shared" si="29"/>
        <v>0</v>
      </c>
    </row>
    <row r="477" spans="1:4" x14ac:dyDescent="0.3">
      <c r="A477" s="41">
        <v>476</v>
      </c>
      <c r="B477" s="41">
        <f t="shared" si="27"/>
        <v>0</v>
      </c>
      <c r="C477" s="41">
        <f t="shared" si="28"/>
        <v>0</v>
      </c>
      <c r="D477" s="41">
        <f t="shared" si="29"/>
        <v>0</v>
      </c>
    </row>
    <row r="478" spans="1:4" x14ac:dyDescent="0.3">
      <c r="A478" s="41">
        <v>477</v>
      </c>
      <c r="B478" s="41">
        <f t="shared" si="27"/>
        <v>0</v>
      </c>
      <c r="C478" s="41">
        <f t="shared" si="28"/>
        <v>0</v>
      </c>
      <c r="D478" s="41">
        <f t="shared" si="29"/>
        <v>0</v>
      </c>
    </row>
    <row r="479" spans="1:4" x14ac:dyDescent="0.3">
      <c r="A479" s="41">
        <v>478</v>
      </c>
      <c r="B479" s="41">
        <f t="shared" si="27"/>
        <v>0</v>
      </c>
      <c r="C479" s="41">
        <f t="shared" si="28"/>
        <v>0</v>
      </c>
      <c r="D479" s="41">
        <f t="shared" si="29"/>
        <v>0</v>
      </c>
    </row>
    <row r="480" spans="1:4" x14ac:dyDescent="0.3">
      <c r="A480" s="41">
        <v>479</v>
      </c>
      <c r="B480" s="41">
        <f t="shared" si="27"/>
        <v>0</v>
      </c>
      <c r="C480" s="41">
        <f t="shared" si="28"/>
        <v>0</v>
      </c>
      <c r="D480" s="41">
        <f t="shared" si="29"/>
        <v>0</v>
      </c>
    </row>
    <row r="481" spans="1:4" x14ac:dyDescent="0.3">
      <c r="A481" s="41">
        <v>480</v>
      </c>
      <c r="B481" s="41">
        <f t="shared" si="27"/>
        <v>0</v>
      </c>
      <c r="C481" s="41">
        <f t="shared" si="28"/>
        <v>0</v>
      </c>
      <c r="D481" s="41">
        <f t="shared" si="29"/>
        <v>0</v>
      </c>
    </row>
    <row r="482" spans="1:4" x14ac:dyDescent="0.3">
      <c r="A482" s="41">
        <v>481</v>
      </c>
      <c r="B482" s="41">
        <f t="shared" si="27"/>
        <v>0</v>
      </c>
      <c r="C482" s="41">
        <f t="shared" si="28"/>
        <v>0</v>
      </c>
      <c r="D482" s="41">
        <f t="shared" si="29"/>
        <v>0</v>
      </c>
    </row>
    <row r="483" spans="1:4" x14ac:dyDescent="0.3">
      <c r="A483" s="41">
        <v>482</v>
      </c>
      <c r="B483" s="41">
        <f t="shared" si="27"/>
        <v>0</v>
      </c>
      <c r="C483" s="41">
        <f t="shared" si="28"/>
        <v>0</v>
      </c>
      <c r="D483" s="41">
        <f t="shared" si="29"/>
        <v>0</v>
      </c>
    </row>
    <row r="484" spans="1:4" x14ac:dyDescent="0.3">
      <c r="A484" s="41">
        <v>483</v>
      </c>
      <c r="B484" s="41">
        <f t="shared" si="27"/>
        <v>0</v>
      </c>
      <c r="C484" s="41">
        <f t="shared" si="28"/>
        <v>0</v>
      </c>
      <c r="D484" s="41">
        <f t="shared" si="29"/>
        <v>0</v>
      </c>
    </row>
    <row r="485" spans="1:4" x14ac:dyDescent="0.3">
      <c r="A485" s="41">
        <v>484</v>
      </c>
      <c r="B485" s="41">
        <f t="shared" si="27"/>
        <v>0</v>
      </c>
      <c r="C485" s="41">
        <f t="shared" si="28"/>
        <v>0</v>
      </c>
      <c r="D485" s="41">
        <f t="shared" si="29"/>
        <v>0</v>
      </c>
    </row>
    <row r="486" spans="1:4" x14ac:dyDescent="0.3">
      <c r="A486" s="41">
        <v>485</v>
      </c>
      <c r="B486" s="41">
        <f t="shared" si="27"/>
        <v>0</v>
      </c>
      <c r="C486" s="41">
        <f t="shared" si="28"/>
        <v>0</v>
      </c>
      <c r="D486" s="41">
        <f t="shared" si="29"/>
        <v>0</v>
      </c>
    </row>
    <row r="487" spans="1:4" x14ac:dyDescent="0.3">
      <c r="A487" s="41">
        <v>486</v>
      </c>
      <c r="B487" s="41">
        <f t="shared" si="27"/>
        <v>0</v>
      </c>
      <c r="C487" s="41">
        <f t="shared" si="28"/>
        <v>0</v>
      </c>
      <c r="D487" s="41">
        <f t="shared" si="29"/>
        <v>0</v>
      </c>
    </row>
    <row r="488" spans="1:4" x14ac:dyDescent="0.3">
      <c r="A488" s="41">
        <v>487</v>
      </c>
      <c r="B488" s="41">
        <f t="shared" si="27"/>
        <v>0</v>
      </c>
      <c r="C488" s="41">
        <f t="shared" si="28"/>
        <v>0</v>
      </c>
      <c r="D488" s="41">
        <f t="shared" si="29"/>
        <v>0</v>
      </c>
    </row>
    <row r="489" spans="1:4" x14ac:dyDescent="0.3">
      <c r="A489" s="41">
        <v>488</v>
      </c>
      <c r="B489" s="41">
        <f t="shared" si="27"/>
        <v>0</v>
      </c>
      <c r="C489" s="41">
        <f t="shared" si="28"/>
        <v>0</v>
      </c>
      <c r="D489" s="41">
        <f t="shared" si="29"/>
        <v>0</v>
      </c>
    </row>
    <row r="490" spans="1:4" x14ac:dyDescent="0.3">
      <c r="A490" s="41">
        <v>489</v>
      </c>
      <c r="B490" s="41">
        <f t="shared" si="27"/>
        <v>0</v>
      </c>
      <c r="C490" s="41">
        <f t="shared" si="28"/>
        <v>0</v>
      </c>
      <c r="D490" s="41">
        <f t="shared" si="29"/>
        <v>0</v>
      </c>
    </row>
    <row r="491" spans="1:4" x14ac:dyDescent="0.3">
      <c r="A491" s="41">
        <v>490</v>
      </c>
      <c r="B491" s="41">
        <f t="shared" si="27"/>
        <v>0</v>
      </c>
      <c r="C491" s="41">
        <f t="shared" si="28"/>
        <v>0</v>
      </c>
      <c r="D491" s="41">
        <f t="shared" si="29"/>
        <v>0</v>
      </c>
    </row>
    <row r="492" spans="1:4" x14ac:dyDescent="0.3">
      <c r="A492" s="41">
        <v>491</v>
      </c>
      <c r="B492" s="41">
        <f t="shared" si="27"/>
        <v>0</v>
      </c>
      <c r="C492" s="41">
        <f t="shared" si="28"/>
        <v>0</v>
      </c>
      <c r="D492" s="41">
        <f t="shared" si="29"/>
        <v>0</v>
      </c>
    </row>
    <row r="493" spans="1:4" x14ac:dyDescent="0.3">
      <c r="A493" s="41">
        <v>492</v>
      </c>
      <c r="B493" s="41">
        <f t="shared" si="27"/>
        <v>0</v>
      </c>
      <c r="C493" s="41">
        <f t="shared" si="28"/>
        <v>0</v>
      </c>
      <c r="D493" s="41">
        <f t="shared" si="29"/>
        <v>0</v>
      </c>
    </row>
    <row r="494" spans="1:4" x14ac:dyDescent="0.3">
      <c r="A494" s="41">
        <v>493</v>
      </c>
      <c r="B494" s="41">
        <f t="shared" si="27"/>
        <v>0</v>
      </c>
      <c r="C494" s="41">
        <f t="shared" si="28"/>
        <v>0</v>
      </c>
      <c r="D494" s="41">
        <f t="shared" si="29"/>
        <v>0</v>
      </c>
    </row>
    <row r="495" spans="1:4" x14ac:dyDescent="0.3">
      <c r="A495" s="41">
        <v>494</v>
      </c>
      <c r="B495" s="41">
        <f t="shared" si="27"/>
        <v>0</v>
      </c>
      <c r="C495" s="41">
        <f t="shared" si="28"/>
        <v>0</v>
      </c>
      <c r="D495" s="41">
        <f t="shared" si="29"/>
        <v>0</v>
      </c>
    </row>
    <row r="496" spans="1:4" x14ac:dyDescent="0.3">
      <c r="A496" s="41">
        <v>495</v>
      </c>
      <c r="B496" s="41">
        <f t="shared" si="27"/>
        <v>0</v>
      </c>
      <c r="C496" s="41">
        <f t="shared" si="28"/>
        <v>0</v>
      </c>
      <c r="D496" s="41">
        <f t="shared" si="29"/>
        <v>0</v>
      </c>
    </row>
    <row r="497" spans="1:4" x14ac:dyDescent="0.3">
      <c r="A497" s="41">
        <v>496</v>
      </c>
      <c r="B497" s="41">
        <f t="shared" si="27"/>
        <v>0</v>
      </c>
      <c r="C497" s="41">
        <f t="shared" si="28"/>
        <v>0</v>
      </c>
      <c r="D497" s="41">
        <f t="shared" si="29"/>
        <v>0</v>
      </c>
    </row>
    <row r="498" spans="1:4" x14ac:dyDescent="0.3">
      <c r="A498" s="41">
        <v>497</v>
      </c>
      <c r="B498" s="41">
        <f t="shared" si="27"/>
        <v>0</v>
      </c>
      <c r="C498" s="41">
        <f t="shared" si="28"/>
        <v>0</v>
      </c>
      <c r="D498" s="41">
        <f t="shared" si="29"/>
        <v>0</v>
      </c>
    </row>
    <row r="499" spans="1:4" x14ac:dyDescent="0.3">
      <c r="A499" s="41">
        <v>498</v>
      </c>
      <c r="B499" s="41">
        <f t="shared" si="27"/>
        <v>0</v>
      </c>
      <c r="C499" s="41">
        <f t="shared" si="28"/>
        <v>0</v>
      </c>
      <c r="D499" s="41">
        <f t="shared" si="29"/>
        <v>0</v>
      </c>
    </row>
    <row r="500" spans="1:4" x14ac:dyDescent="0.3">
      <c r="A500" s="41">
        <v>499</v>
      </c>
      <c r="B500" s="41">
        <f t="shared" si="27"/>
        <v>0</v>
      </c>
      <c r="C500" s="41">
        <f t="shared" si="28"/>
        <v>0</v>
      </c>
      <c r="D500" s="41">
        <f t="shared" si="29"/>
        <v>0</v>
      </c>
    </row>
    <row r="501" spans="1:4" x14ac:dyDescent="0.3">
      <c r="A501" s="41">
        <v>500</v>
      </c>
      <c r="B501" s="41">
        <f t="shared" si="27"/>
        <v>0</v>
      </c>
      <c r="C501" s="41">
        <f t="shared" si="28"/>
        <v>0</v>
      </c>
      <c r="D501" s="41">
        <f t="shared" si="29"/>
        <v>0</v>
      </c>
    </row>
    <row r="502" spans="1:4" x14ac:dyDescent="0.3">
      <c r="A502" s="41">
        <v>501</v>
      </c>
      <c r="B502" s="41">
        <f t="shared" si="27"/>
        <v>0</v>
      </c>
      <c r="C502" s="41">
        <f t="shared" si="28"/>
        <v>0</v>
      </c>
      <c r="D502" s="41">
        <f t="shared" si="29"/>
        <v>0</v>
      </c>
    </row>
  </sheetData>
  <autoFilter ref="A1:E351" xr:uid="{00000000-0009-0000-0000-000004000000}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T108"/>
  <sheetViews>
    <sheetView showGridLines="0" view="pageBreakPreview" zoomScale="70" zoomScaleNormal="100" zoomScaleSheetLayoutView="70" workbookViewId="0">
      <pane ySplit="3" topLeftCell="A23" activePane="bottomLeft" state="frozen"/>
      <selection pane="bottomLeft" activeCell="D3" sqref="D3:H3"/>
    </sheetView>
  </sheetViews>
  <sheetFormatPr defaultColWidth="9.109375" defaultRowHeight="13.8" x14ac:dyDescent="0.3"/>
  <cols>
    <col min="1" max="1" width="3.33203125" style="6" bestFit="1" customWidth="1"/>
    <col min="2" max="2" width="3.33203125" style="6" customWidth="1"/>
    <col min="3" max="3" width="42.77734375" style="5" bestFit="1" customWidth="1"/>
    <col min="4" max="4" width="3.88671875" style="11" bestFit="1" customWidth="1"/>
    <col min="5" max="5" width="6" style="5" bestFit="1" customWidth="1"/>
    <col min="6" max="6" width="7.33203125" style="3" bestFit="1" customWidth="1"/>
    <col min="7" max="7" width="2" style="4" customWidth="1"/>
    <col min="8" max="8" width="3.33203125" style="1" bestFit="1" customWidth="1"/>
    <col min="9" max="9" width="3.33203125" style="1" customWidth="1"/>
    <col min="10" max="10" width="41.109375" style="1" bestFit="1" customWidth="1"/>
    <col min="11" max="11" width="3.88671875" style="1" bestFit="1" customWidth="1"/>
    <col min="12" max="12" width="6.44140625" style="1" bestFit="1" customWidth="1"/>
    <col min="13" max="13" width="5.77734375" style="1" bestFit="1" customWidth="1"/>
    <col min="14" max="14" width="1.77734375" style="1" customWidth="1"/>
    <col min="15" max="15" width="3.33203125" style="1" bestFit="1" customWidth="1"/>
    <col min="16" max="16" width="3.33203125" style="1" customWidth="1"/>
    <col min="17" max="17" width="33.33203125" style="1" customWidth="1"/>
    <col min="18" max="18" width="4.44140625" style="1" bestFit="1" customWidth="1"/>
    <col min="19" max="19" width="6" style="1" bestFit="1" customWidth="1"/>
    <col min="20" max="20" width="5.77734375" style="1" bestFit="1" customWidth="1"/>
    <col min="21" max="16384" width="9.109375" style="1"/>
  </cols>
  <sheetData>
    <row r="1" spans="1:20" ht="24" hidden="1" thickBot="1" x14ac:dyDescent="0.35">
      <c r="A1" s="141" t="s">
        <v>3</v>
      </c>
      <c r="B1" s="141"/>
      <c r="C1" s="141"/>
      <c r="D1" s="25"/>
      <c r="E1" s="2">
        <v>1</v>
      </c>
    </row>
    <row r="2" spans="1:20" ht="24" thickBot="1" x14ac:dyDescent="0.35">
      <c r="A2" s="58"/>
      <c r="B2" s="58"/>
      <c r="C2" s="58" t="s">
        <v>137</v>
      </c>
      <c r="D2" s="58"/>
      <c r="E2" s="2">
        <v>5</v>
      </c>
    </row>
    <row r="3" spans="1:20" ht="33.6" x14ac:dyDescent="0.3">
      <c r="A3" s="144" t="s">
        <v>42</v>
      </c>
      <c r="B3" s="144"/>
      <c r="C3" s="144"/>
      <c r="D3" s="143" t="s">
        <v>14</v>
      </c>
      <c r="E3" s="143"/>
      <c r="F3" s="143"/>
      <c r="G3" s="143"/>
      <c r="H3" s="143"/>
      <c r="I3" s="38"/>
      <c r="J3" s="143">
        <f>VLOOKUP(E2,AQAP1, 3, FALSE)</f>
        <v>0</v>
      </c>
      <c r="K3" s="143"/>
      <c r="L3" s="143"/>
      <c r="M3" s="143"/>
      <c r="N3" s="143"/>
      <c r="O3" s="143"/>
      <c r="P3" s="38"/>
    </row>
    <row r="4" spans="1:20" ht="14.4" thickBot="1" x14ac:dyDescent="0.35">
      <c r="A4" s="142" t="s">
        <v>6</v>
      </c>
      <c r="B4" s="142"/>
      <c r="C4" s="142"/>
      <c r="D4" s="142"/>
      <c r="E4" s="142"/>
      <c r="F4" s="142"/>
      <c r="G4" s="26"/>
      <c r="H4" s="142" t="s">
        <v>7</v>
      </c>
      <c r="I4" s="142"/>
      <c r="J4" s="142"/>
      <c r="K4" s="142"/>
      <c r="L4" s="142"/>
      <c r="M4" s="142"/>
      <c r="O4" s="142" t="s">
        <v>8</v>
      </c>
      <c r="P4" s="142"/>
      <c r="Q4" s="142"/>
      <c r="R4" s="142"/>
      <c r="S4" s="142"/>
      <c r="T4" s="142"/>
    </row>
    <row r="5" spans="1:20" ht="14.4" thickBot="1" x14ac:dyDescent="0.35">
      <c r="A5" s="145" t="s">
        <v>1</v>
      </c>
      <c r="B5" s="146"/>
      <c r="C5" s="7" t="s">
        <v>0</v>
      </c>
      <c r="D5" s="8" t="s">
        <v>4</v>
      </c>
      <c r="E5" s="9" t="s">
        <v>2</v>
      </c>
      <c r="F5" s="10" t="s">
        <v>12</v>
      </c>
      <c r="G5" s="26"/>
      <c r="H5" s="145" t="s">
        <v>1</v>
      </c>
      <c r="I5" s="146"/>
      <c r="J5" s="7" t="s">
        <v>0</v>
      </c>
      <c r="K5" s="8" t="s">
        <v>4</v>
      </c>
      <c r="L5" s="9" t="s">
        <v>2</v>
      </c>
      <c r="M5" s="10" t="s">
        <v>12</v>
      </c>
      <c r="O5" s="145" t="s">
        <v>1</v>
      </c>
      <c r="P5" s="146"/>
      <c r="Q5" s="7" t="s">
        <v>0</v>
      </c>
      <c r="R5" s="8" t="s">
        <v>4</v>
      </c>
      <c r="S5" s="9" t="s">
        <v>2</v>
      </c>
      <c r="T5" s="10" t="s">
        <v>12</v>
      </c>
    </row>
    <row r="6" spans="1:20" s="19" customFormat="1" ht="14.4" x14ac:dyDescent="0.3">
      <c r="A6" s="88">
        <v>1</v>
      </c>
      <c r="B6" s="89"/>
      <c r="C6" s="90" t="s">
        <v>68</v>
      </c>
      <c r="D6" s="91">
        <v>1</v>
      </c>
      <c r="E6" s="62">
        <f>VLOOKUP($E$2, AQAP1,9,FALSE)</f>
        <v>0</v>
      </c>
      <c r="F6" s="96">
        <f>E6/D6</f>
        <v>0</v>
      </c>
      <c r="G6" s="14"/>
      <c r="H6" s="54">
        <v>1</v>
      </c>
      <c r="I6" s="55"/>
      <c r="J6" s="48" t="s">
        <v>69</v>
      </c>
      <c r="K6" s="49">
        <v>1</v>
      </c>
      <c r="L6" s="101">
        <f>VLOOKUP($E$2,AQAP2,9,FALSE)</f>
        <v>0</v>
      </c>
      <c r="M6" s="93">
        <f t="shared" ref="M6:M47" si="0">L6/K6</f>
        <v>0</v>
      </c>
      <c r="O6" s="54">
        <v>1</v>
      </c>
      <c r="P6" s="55"/>
      <c r="Q6" s="56" t="s">
        <v>41</v>
      </c>
      <c r="R6" s="49">
        <v>1</v>
      </c>
      <c r="S6" s="101">
        <f>VLOOKUP($E$2,AQAP3,9,FALSE)</f>
        <v>0</v>
      </c>
      <c r="T6" s="93">
        <f t="shared" ref="T6" si="1">S6/R6</f>
        <v>0</v>
      </c>
    </row>
    <row r="7" spans="1:20" s="19" customFormat="1" ht="14.4" x14ac:dyDescent="0.3">
      <c r="A7" s="92">
        <v>2</v>
      </c>
      <c r="B7" s="87"/>
      <c r="C7" s="76" t="s">
        <v>43</v>
      </c>
      <c r="D7" s="73">
        <v>1</v>
      </c>
      <c r="E7" s="72">
        <f>VLOOKUP($E$2, AQAP1,10,FALSE)</f>
        <v>0</v>
      </c>
      <c r="F7" s="95">
        <f t="shared" ref="F7:F40" si="2">E7/D7</f>
        <v>0</v>
      </c>
      <c r="G7" s="14"/>
      <c r="H7" s="44">
        <v>2</v>
      </c>
      <c r="I7" s="45"/>
      <c r="J7" s="50" t="s">
        <v>16</v>
      </c>
      <c r="K7" s="41">
        <v>1</v>
      </c>
      <c r="L7" s="105">
        <f>VLOOKUP($E$2,AQAP2,10,FALSE)</f>
        <v>0</v>
      </c>
      <c r="M7" s="97">
        <f t="shared" si="0"/>
        <v>0</v>
      </c>
      <c r="O7" s="44">
        <v>2</v>
      </c>
      <c r="P7" s="45"/>
      <c r="Q7" s="40" t="s">
        <v>58</v>
      </c>
      <c r="R7" s="41">
        <v>1</v>
      </c>
      <c r="S7" s="105">
        <f>VLOOKUP($E$2,AQAP3,10,FALSE)</f>
        <v>0</v>
      </c>
      <c r="T7" s="97">
        <f t="shared" ref="T7:T48" si="3">S7/R7</f>
        <v>0</v>
      </c>
    </row>
    <row r="8" spans="1:20" s="19" customFormat="1" ht="14.4" x14ac:dyDescent="0.3">
      <c r="A8" s="82">
        <v>3</v>
      </c>
      <c r="B8" s="74"/>
      <c r="C8" s="85" t="s">
        <v>44</v>
      </c>
      <c r="D8" s="83">
        <v>1</v>
      </c>
      <c r="E8" s="72">
        <f>VLOOKUP($E$2, AQAP1,11,FALSE)</f>
        <v>0</v>
      </c>
      <c r="F8" s="95">
        <f t="shared" si="2"/>
        <v>0</v>
      </c>
      <c r="G8" s="14"/>
      <c r="H8" s="44">
        <v>3</v>
      </c>
      <c r="I8" s="45"/>
      <c r="J8" s="50" t="s">
        <v>87</v>
      </c>
      <c r="K8" s="41">
        <v>1</v>
      </c>
      <c r="L8" s="105">
        <f>VLOOKUP($E$2,AQAP2,11,FALSE)</f>
        <v>0</v>
      </c>
      <c r="M8" s="97">
        <f t="shared" si="0"/>
        <v>0</v>
      </c>
      <c r="O8" s="44">
        <v>3</v>
      </c>
      <c r="P8" s="45"/>
      <c r="Q8" s="40" t="s">
        <v>88</v>
      </c>
      <c r="R8" s="41">
        <v>1</v>
      </c>
      <c r="S8" s="105">
        <f>VLOOKUP($E$2,AQAP3,11,FALSE)</f>
        <v>0</v>
      </c>
      <c r="T8" s="97">
        <f t="shared" si="3"/>
        <v>0</v>
      </c>
    </row>
    <row r="9" spans="1:20" s="19" customFormat="1" ht="14.4" x14ac:dyDescent="0.3">
      <c r="A9" s="82">
        <v>4</v>
      </c>
      <c r="B9" s="74"/>
      <c r="C9" s="85" t="s">
        <v>30</v>
      </c>
      <c r="D9" s="83">
        <v>1</v>
      </c>
      <c r="E9" s="72">
        <f>VLOOKUP($E$2, AQAP1,12,FALSE)</f>
        <v>0</v>
      </c>
      <c r="F9" s="95">
        <f t="shared" si="2"/>
        <v>0</v>
      </c>
      <c r="G9" s="14"/>
      <c r="H9" s="44">
        <v>4</v>
      </c>
      <c r="I9" s="45"/>
      <c r="J9" s="50" t="s">
        <v>71</v>
      </c>
      <c r="K9" s="41">
        <v>1</v>
      </c>
      <c r="L9" s="105">
        <f>VLOOKUP($E$2,AQAP2,12,FALSE)</f>
        <v>0</v>
      </c>
      <c r="M9" s="97">
        <f t="shared" si="0"/>
        <v>0</v>
      </c>
      <c r="O9" s="64">
        <v>4</v>
      </c>
      <c r="P9" s="70"/>
      <c r="Q9" s="63" t="s">
        <v>21</v>
      </c>
      <c r="R9" s="68">
        <v>1</v>
      </c>
      <c r="S9" s="106">
        <f>VLOOKUP($E$2,AQAP3,12,FALSE)</f>
        <v>0</v>
      </c>
      <c r="T9" s="96">
        <f t="shared" si="3"/>
        <v>0</v>
      </c>
    </row>
    <row r="10" spans="1:20" s="19" customFormat="1" ht="14.4" x14ac:dyDescent="0.3">
      <c r="A10" s="77">
        <v>5</v>
      </c>
      <c r="B10" s="71"/>
      <c r="C10" s="81" t="s">
        <v>45</v>
      </c>
      <c r="D10" s="78">
        <v>3</v>
      </c>
      <c r="E10" s="75">
        <f>VLOOKUP($E$2, AQAP1,13,FALSE)</f>
        <v>0</v>
      </c>
      <c r="F10" s="94">
        <f t="shared" si="2"/>
        <v>0</v>
      </c>
      <c r="G10" s="14"/>
      <c r="H10" s="64">
        <v>5</v>
      </c>
      <c r="I10" s="70" t="s">
        <v>17</v>
      </c>
      <c r="J10" s="102" t="s">
        <v>21</v>
      </c>
      <c r="K10" s="68">
        <v>1</v>
      </c>
      <c r="L10" s="106">
        <f>VLOOKUP($E$2,AQAP2,13,FALSE)</f>
        <v>0</v>
      </c>
      <c r="M10" s="96">
        <f t="shared" si="0"/>
        <v>0</v>
      </c>
      <c r="O10" s="64">
        <v>5</v>
      </c>
      <c r="P10" s="70" t="s">
        <v>17</v>
      </c>
      <c r="Q10" s="63" t="s">
        <v>32</v>
      </c>
      <c r="R10" s="68">
        <v>2</v>
      </c>
      <c r="S10" s="106">
        <f>VLOOKUP($E$2,AQAP3,13,FALSE)</f>
        <v>0</v>
      </c>
      <c r="T10" s="96">
        <f t="shared" si="3"/>
        <v>0</v>
      </c>
    </row>
    <row r="11" spans="1:20" s="19" customFormat="1" ht="14.4" x14ac:dyDescent="0.3">
      <c r="A11" s="64">
        <v>6</v>
      </c>
      <c r="B11" s="70" t="s">
        <v>17</v>
      </c>
      <c r="C11" s="63" t="s">
        <v>46</v>
      </c>
      <c r="D11" s="68">
        <v>4</v>
      </c>
      <c r="E11" s="65">
        <f>VLOOKUP($E$2, AQAP1,14,FALSE)</f>
        <v>0</v>
      </c>
      <c r="F11" s="96">
        <f t="shared" si="2"/>
        <v>0</v>
      </c>
      <c r="G11" s="14"/>
      <c r="H11" s="77">
        <v>5</v>
      </c>
      <c r="I11" s="71" t="s">
        <v>18</v>
      </c>
      <c r="J11" s="104" t="s">
        <v>72</v>
      </c>
      <c r="K11" s="78">
        <v>1</v>
      </c>
      <c r="L11" s="103">
        <f>VLOOKUP($E$2,AQAP2,14,FALSE)</f>
        <v>0</v>
      </c>
      <c r="M11" s="94">
        <f t="shared" si="0"/>
        <v>0</v>
      </c>
      <c r="O11" s="77">
        <v>5</v>
      </c>
      <c r="P11" s="71" t="s">
        <v>18</v>
      </c>
      <c r="Q11" s="81" t="s">
        <v>89</v>
      </c>
      <c r="R11" s="78">
        <v>3</v>
      </c>
      <c r="S11" s="103">
        <f>VLOOKUP($E$2,AQAP3,14,FALSE)</f>
        <v>0</v>
      </c>
      <c r="T11" s="94">
        <f t="shared" si="3"/>
        <v>0</v>
      </c>
    </row>
    <row r="12" spans="1:20" s="19" customFormat="1" ht="14.4" x14ac:dyDescent="0.3">
      <c r="A12" s="82">
        <v>6</v>
      </c>
      <c r="B12" s="74" t="s">
        <v>18</v>
      </c>
      <c r="C12" s="85" t="s">
        <v>47</v>
      </c>
      <c r="D12" s="83">
        <v>2</v>
      </c>
      <c r="E12" s="72">
        <f>VLOOKUP($E$2, AQAP1,15,FALSE)</f>
        <v>0</v>
      </c>
      <c r="F12" s="94">
        <f t="shared" si="2"/>
        <v>0</v>
      </c>
      <c r="G12" s="14"/>
      <c r="H12" s="64">
        <v>6</v>
      </c>
      <c r="I12" s="70" t="s">
        <v>17</v>
      </c>
      <c r="J12" s="134" t="s">
        <v>35</v>
      </c>
      <c r="K12" s="68">
        <v>1</v>
      </c>
      <c r="L12" s="106">
        <f>VLOOKUP($E$2,AQAP2,15,FALSE)</f>
        <v>0</v>
      </c>
      <c r="M12" s="96">
        <f t="shared" si="0"/>
        <v>0</v>
      </c>
      <c r="O12" s="82">
        <v>6</v>
      </c>
      <c r="P12" s="74"/>
      <c r="Q12" s="85" t="s">
        <v>90</v>
      </c>
      <c r="R12" s="83">
        <v>4</v>
      </c>
      <c r="S12" s="109">
        <f>VLOOKUP($E$2,AQAP3,15,FALSE)</f>
        <v>0</v>
      </c>
      <c r="T12" s="95">
        <f t="shared" si="3"/>
        <v>0</v>
      </c>
    </row>
    <row r="13" spans="1:20" s="19" customFormat="1" ht="14.4" x14ac:dyDescent="0.3">
      <c r="A13" s="64">
        <v>7</v>
      </c>
      <c r="B13" s="70"/>
      <c r="C13" s="63" t="s">
        <v>48</v>
      </c>
      <c r="D13" s="68">
        <v>2</v>
      </c>
      <c r="E13" s="65">
        <f>VLOOKUP($E$2, AQAP1,16,FALSE)</f>
        <v>0</v>
      </c>
      <c r="F13" s="96">
        <f t="shared" si="2"/>
        <v>0</v>
      </c>
      <c r="G13" s="14"/>
      <c r="H13" s="82">
        <v>6</v>
      </c>
      <c r="I13" s="74" t="s">
        <v>18</v>
      </c>
      <c r="J13" s="138"/>
      <c r="K13" s="83">
        <v>1</v>
      </c>
      <c r="L13" s="109">
        <f>VLOOKUP($E$2,AQAP2,16,FALSE)</f>
        <v>0</v>
      </c>
      <c r="M13" s="95">
        <f t="shared" si="0"/>
        <v>0</v>
      </c>
      <c r="O13" s="64">
        <v>7</v>
      </c>
      <c r="P13" s="70" t="s">
        <v>17</v>
      </c>
      <c r="Q13" s="132" t="s">
        <v>91</v>
      </c>
      <c r="R13" s="68">
        <v>1</v>
      </c>
      <c r="S13" s="106">
        <f>VLOOKUP($E$2,AQAP3,16,FALSE)</f>
        <v>0</v>
      </c>
      <c r="T13" s="96">
        <f t="shared" si="3"/>
        <v>0</v>
      </c>
    </row>
    <row r="14" spans="1:20" s="19" customFormat="1" ht="14.4" x14ac:dyDescent="0.3">
      <c r="A14" s="82">
        <v>8</v>
      </c>
      <c r="B14" s="74"/>
      <c r="C14" s="85" t="s">
        <v>24</v>
      </c>
      <c r="D14" s="83">
        <v>6</v>
      </c>
      <c r="E14" s="72">
        <f>VLOOKUP($E$2, AQAP1,17,FALSE)</f>
        <v>0</v>
      </c>
      <c r="F14" s="95">
        <f t="shared" si="2"/>
        <v>0</v>
      </c>
      <c r="G14" s="14"/>
      <c r="H14" s="77">
        <v>6</v>
      </c>
      <c r="I14" s="71" t="s">
        <v>19</v>
      </c>
      <c r="J14" s="135"/>
      <c r="K14" s="78">
        <v>1</v>
      </c>
      <c r="L14" s="103">
        <f>VLOOKUP($E$2,AQAP2,17,FALSE)</f>
        <v>0</v>
      </c>
      <c r="M14" s="94">
        <f t="shared" si="0"/>
        <v>0</v>
      </c>
      <c r="O14" s="77">
        <v>7</v>
      </c>
      <c r="P14" s="71" t="s">
        <v>18</v>
      </c>
      <c r="Q14" s="133"/>
      <c r="R14" s="78">
        <v>1</v>
      </c>
      <c r="S14" s="103">
        <f>VLOOKUP($E$2,AQAP3,17,FALSE)</f>
        <v>0</v>
      </c>
      <c r="T14" s="94">
        <f t="shared" si="3"/>
        <v>0</v>
      </c>
    </row>
    <row r="15" spans="1:20" s="19" customFormat="1" ht="14.4" x14ac:dyDescent="0.3">
      <c r="A15" s="77">
        <v>9</v>
      </c>
      <c r="B15" s="71"/>
      <c r="C15" s="81" t="s">
        <v>49</v>
      </c>
      <c r="D15" s="78">
        <v>2</v>
      </c>
      <c r="E15" s="75">
        <f>VLOOKUP($E$2, AQAP1,18,FALSE)</f>
        <v>0</v>
      </c>
      <c r="F15" s="94">
        <f t="shared" si="2"/>
        <v>0</v>
      </c>
      <c r="G15" s="14"/>
      <c r="H15" s="44">
        <v>7</v>
      </c>
      <c r="I15" s="45"/>
      <c r="J15" s="50" t="s">
        <v>38</v>
      </c>
      <c r="K15" s="41">
        <v>2</v>
      </c>
      <c r="L15" s="105">
        <f>VLOOKUP($E$2,AQAP2,18,FALSE)</f>
        <v>0</v>
      </c>
      <c r="M15" s="97">
        <f t="shared" si="0"/>
        <v>0</v>
      </c>
      <c r="O15" s="64">
        <v>8</v>
      </c>
      <c r="P15" s="70" t="s">
        <v>17</v>
      </c>
      <c r="Q15" s="63" t="s">
        <v>34</v>
      </c>
      <c r="R15" s="68">
        <v>1</v>
      </c>
      <c r="S15" s="106">
        <f>VLOOKUP($E$2,AQAP3,18,FALSE)</f>
        <v>0</v>
      </c>
      <c r="T15" s="96">
        <f t="shared" si="3"/>
        <v>0</v>
      </c>
    </row>
    <row r="16" spans="1:20" s="19" customFormat="1" ht="14.4" x14ac:dyDescent="0.3">
      <c r="A16" s="44">
        <v>10</v>
      </c>
      <c r="B16" s="45"/>
      <c r="C16" s="40" t="s">
        <v>25</v>
      </c>
      <c r="D16" s="41">
        <v>2</v>
      </c>
      <c r="E16" s="31">
        <f>VLOOKUP($E$2, AQAP1,19,FALSE)</f>
        <v>0</v>
      </c>
      <c r="F16" s="97">
        <f t="shared" si="2"/>
        <v>0</v>
      </c>
      <c r="G16" s="14"/>
      <c r="H16" s="64">
        <v>8</v>
      </c>
      <c r="I16" s="70" t="s">
        <v>17</v>
      </c>
      <c r="J16" s="134" t="s">
        <v>73</v>
      </c>
      <c r="K16" s="68">
        <v>1</v>
      </c>
      <c r="L16" s="106">
        <f>VLOOKUP($E$2,AQAP2,19,FALSE)</f>
        <v>0</v>
      </c>
      <c r="M16" s="96">
        <f t="shared" si="0"/>
        <v>0</v>
      </c>
      <c r="O16" s="82">
        <v>8</v>
      </c>
      <c r="P16" s="74" t="s">
        <v>18</v>
      </c>
      <c r="Q16" s="85" t="s">
        <v>39</v>
      </c>
      <c r="R16" s="83">
        <v>2</v>
      </c>
      <c r="S16" s="109">
        <f>VLOOKUP($E$2,AQAP3,19,FALSE)</f>
        <v>0</v>
      </c>
      <c r="T16" s="95">
        <f t="shared" si="3"/>
        <v>0</v>
      </c>
    </row>
    <row r="17" spans="1:20" s="19" customFormat="1" ht="14.4" x14ac:dyDescent="0.3">
      <c r="A17" s="44">
        <v>11</v>
      </c>
      <c r="B17" s="45"/>
      <c r="C17" s="40" t="s">
        <v>50</v>
      </c>
      <c r="D17" s="41">
        <v>4</v>
      </c>
      <c r="E17" s="31">
        <f>VLOOKUP($E$2, AQAP1,20,FALSE)</f>
        <v>0</v>
      </c>
      <c r="F17" s="97">
        <f t="shared" si="2"/>
        <v>0</v>
      </c>
      <c r="G17" s="14"/>
      <c r="H17" s="82">
        <v>8</v>
      </c>
      <c r="I17" s="74" t="s">
        <v>18</v>
      </c>
      <c r="J17" s="138"/>
      <c r="K17" s="83">
        <v>1</v>
      </c>
      <c r="L17" s="109">
        <f>VLOOKUP($E$2,AQAP2,20,FALSE)</f>
        <v>0</v>
      </c>
      <c r="M17" s="95">
        <f t="shared" si="0"/>
        <v>0</v>
      </c>
      <c r="O17" s="82">
        <v>8</v>
      </c>
      <c r="P17" s="74" t="s">
        <v>19</v>
      </c>
      <c r="Q17" s="150" t="s">
        <v>34</v>
      </c>
      <c r="R17" s="83">
        <v>2</v>
      </c>
      <c r="S17" s="109">
        <f>VLOOKUP($E$2,AQAP3,20,FALSE)</f>
        <v>0</v>
      </c>
      <c r="T17" s="95">
        <f t="shared" si="3"/>
        <v>0</v>
      </c>
    </row>
    <row r="18" spans="1:20" s="19" customFormat="1" ht="14.4" x14ac:dyDescent="0.3">
      <c r="A18" s="64">
        <v>12</v>
      </c>
      <c r="B18" s="70" t="s">
        <v>17</v>
      </c>
      <c r="C18" s="132" t="s">
        <v>51</v>
      </c>
      <c r="D18" s="68">
        <v>1</v>
      </c>
      <c r="E18" s="65">
        <f>VLOOKUP($E$2, AQAP1,21,FALSE)</f>
        <v>0</v>
      </c>
      <c r="F18" s="96">
        <f t="shared" si="2"/>
        <v>0</v>
      </c>
      <c r="G18" s="14"/>
      <c r="H18" s="82">
        <v>8</v>
      </c>
      <c r="I18" s="74" t="s">
        <v>19</v>
      </c>
      <c r="J18" s="138" t="s">
        <v>31</v>
      </c>
      <c r="K18" s="83">
        <v>3</v>
      </c>
      <c r="L18" s="109">
        <f>VLOOKUP($E$2,AQAP2,21,FALSE)</f>
        <v>0</v>
      </c>
      <c r="M18" s="95">
        <f t="shared" si="0"/>
        <v>0</v>
      </c>
      <c r="O18" s="77">
        <v>8</v>
      </c>
      <c r="P18" s="71" t="s">
        <v>20</v>
      </c>
      <c r="Q18" s="133"/>
      <c r="R18" s="78">
        <v>1</v>
      </c>
      <c r="S18" s="103">
        <f>VLOOKUP($E$2,AQAP3,21,FALSE)</f>
        <v>0</v>
      </c>
      <c r="T18" s="94">
        <f t="shared" si="3"/>
        <v>0</v>
      </c>
    </row>
    <row r="19" spans="1:20" s="19" customFormat="1" ht="14.4" x14ac:dyDescent="0.3">
      <c r="A19" s="77">
        <v>12</v>
      </c>
      <c r="B19" s="71" t="s">
        <v>18</v>
      </c>
      <c r="C19" s="133"/>
      <c r="D19" s="78">
        <v>4</v>
      </c>
      <c r="E19" s="75">
        <f>VLOOKUP($E$2, AQAP1,22,FALSE)</f>
        <v>0</v>
      </c>
      <c r="F19" s="94">
        <f t="shared" si="2"/>
        <v>0</v>
      </c>
      <c r="G19" s="14"/>
      <c r="H19" s="77">
        <v>8</v>
      </c>
      <c r="I19" s="71" t="s">
        <v>20</v>
      </c>
      <c r="J19" s="135"/>
      <c r="K19" s="78">
        <v>1</v>
      </c>
      <c r="L19" s="103">
        <f>VLOOKUP($E$2,AQAP2,22,FALSE)</f>
        <v>0</v>
      </c>
      <c r="M19" s="94">
        <f t="shared" si="0"/>
        <v>0</v>
      </c>
      <c r="O19" s="64">
        <v>9</v>
      </c>
      <c r="P19" s="70" t="s">
        <v>17</v>
      </c>
      <c r="Q19" s="63" t="s">
        <v>92</v>
      </c>
      <c r="R19" s="68">
        <v>2</v>
      </c>
      <c r="S19" s="106">
        <f>VLOOKUP($E$2,AQAP3,22,FALSE)</f>
        <v>0</v>
      </c>
      <c r="T19" s="96">
        <f t="shared" si="3"/>
        <v>0</v>
      </c>
    </row>
    <row r="20" spans="1:20" s="19" customFormat="1" ht="14.4" x14ac:dyDescent="0.3">
      <c r="A20" s="77">
        <v>13</v>
      </c>
      <c r="B20" s="71"/>
      <c r="C20" s="81" t="s">
        <v>52</v>
      </c>
      <c r="D20" s="78">
        <v>3</v>
      </c>
      <c r="E20" s="75">
        <f>VLOOKUP($E$2, AQAP1,23,FALSE)</f>
        <v>0</v>
      </c>
      <c r="F20" s="97">
        <f t="shared" si="2"/>
        <v>0</v>
      </c>
      <c r="G20" s="14"/>
      <c r="H20" s="77">
        <v>9</v>
      </c>
      <c r="I20" s="71"/>
      <c r="J20" s="104" t="s">
        <v>24</v>
      </c>
      <c r="K20" s="78">
        <v>2</v>
      </c>
      <c r="L20" s="103">
        <f>VLOOKUP($E$2,AQAP2,23,FALSE)</f>
        <v>0</v>
      </c>
      <c r="M20" s="94">
        <f t="shared" si="0"/>
        <v>0</v>
      </c>
      <c r="O20" s="77">
        <v>9</v>
      </c>
      <c r="P20" s="71" t="s">
        <v>18</v>
      </c>
      <c r="Q20" s="81" t="s">
        <v>27</v>
      </c>
      <c r="R20" s="78">
        <v>1</v>
      </c>
      <c r="S20" s="103">
        <f>VLOOKUP($E$2,AQAP3,23,FALSE)</f>
        <v>0</v>
      </c>
      <c r="T20" s="94">
        <f t="shared" si="3"/>
        <v>0</v>
      </c>
    </row>
    <row r="21" spans="1:20" s="19" customFormat="1" ht="14.4" x14ac:dyDescent="0.3">
      <c r="A21" s="64">
        <v>14</v>
      </c>
      <c r="B21" s="70" t="s">
        <v>17</v>
      </c>
      <c r="C21" s="63" t="s">
        <v>53</v>
      </c>
      <c r="D21" s="68">
        <v>4</v>
      </c>
      <c r="E21" s="65">
        <f>VLOOKUP($E$2, AQAP1,24,FALSE)</f>
        <v>0</v>
      </c>
      <c r="F21" s="96">
        <f t="shared" si="2"/>
        <v>0</v>
      </c>
      <c r="G21" s="14"/>
      <c r="H21" s="44">
        <v>10</v>
      </c>
      <c r="I21" s="45"/>
      <c r="J21" s="50" t="s">
        <v>26</v>
      </c>
      <c r="K21" s="41">
        <v>2</v>
      </c>
      <c r="L21" s="105">
        <f>VLOOKUP($E$2,AQAP2,24,FALSE)</f>
        <v>0</v>
      </c>
      <c r="M21" s="97">
        <f t="shared" si="0"/>
        <v>0</v>
      </c>
      <c r="O21" s="77">
        <v>10</v>
      </c>
      <c r="P21" s="71"/>
      <c r="Q21" s="81" t="s">
        <v>93</v>
      </c>
      <c r="R21" s="78">
        <v>3</v>
      </c>
      <c r="S21" s="103">
        <f>VLOOKUP($E$2,AQAP3,24,FALSE)</f>
        <v>0</v>
      </c>
      <c r="T21" s="94">
        <f t="shared" si="3"/>
        <v>0</v>
      </c>
    </row>
    <row r="22" spans="1:20" s="19" customFormat="1" ht="14.4" x14ac:dyDescent="0.3">
      <c r="A22" s="77">
        <v>14</v>
      </c>
      <c r="B22" s="71" t="s">
        <v>18</v>
      </c>
      <c r="C22" s="81" t="s">
        <v>27</v>
      </c>
      <c r="D22" s="78">
        <v>1</v>
      </c>
      <c r="E22" s="75">
        <f>VLOOKUP($E$2, AQAP1,25,FALSE)</f>
        <v>0</v>
      </c>
      <c r="F22" s="94">
        <f t="shared" si="2"/>
        <v>0</v>
      </c>
      <c r="G22" s="14"/>
      <c r="H22" s="44">
        <v>11</v>
      </c>
      <c r="I22" s="45"/>
      <c r="J22" s="50" t="s">
        <v>30</v>
      </c>
      <c r="K22" s="41">
        <v>2</v>
      </c>
      <c r="L22" s="105">
        <f>VLOOKUP($E$2,AQAP2,25,FALSE)</f>
        <v>0</v>
      </c>
      <c r="M22" s="97">
        <f t="shared" si="0"/>
        <v>0</v>
      </c>
      <c r="O22" s="44">
        <v>11</v>
      </c>
      <c r="P22" s="45"/>
      <c r="Q22" s="40" t="s">
        <v>40</v>
      </c>
      <c r="R22" s="41">
        <v>3</v>
      </c>
      <c r="S22" s="105">
        <f>VLOOKUP($E$2,AQAP3,25,FALSE)</f>
        <v>0</v>
      </c>
      <c r="T22" s="97">
        <f t="shared" si="3"/>
        <v>0</v>
      </c>
    </row>
    <row r="23" spans="1:20" s="19" customFormat="1" ht="14.4" x14ac:dyDescent="0.3">
      <c r="A23" s="44">
        <v>15</v>
      </c>
      <c r="B23" s="45"/>
      <c r="C23" s="40" t="s">
        <v>54</v>
      </c>
      <c r="D23" s="41">
        <v>3</v>
      </c>
      <c r="E23" s="31">
        <f>VLOOKUP($E$2, AQAP1,26,FALSE)</f>
        <v>0</v>
      </c>
      <c r="F23" s="97">
        <f t="shared" si="2"/>
        <v>0</v>
      </c>
      <c r="G23" s="14"/>
      <c r="H23" s="64">
        <v>12</v>
      </c>
      <c r="I23" s="70" t="s">
        <v>17</v>
      </c>
      <c r="J23" s="134" t="s">
        <v>74</v>
      </c>
      <c r="K23" s="68">
        <v>2</v>
      </c>
      <c r="L23" s="106">
        <f>VLOOKUP($E$2,AQAP2,26,FALSE)</f>
        <v>0</v>
      </c>
      <c r="M23" s="96">
        <f t="shared" si="0"/>
        <v>0</v>
      </c>
      <c r="O23" s="64">
        <v>12</v>
      </c>
      <c r="P23" s="70"/>
      <c r="Q23" s="63" t="s">
        <v>106</v>
      </c>
      <c r="R23" s="68">
        <v>2</v>
      </c>
      <c r="S23" s="106">
        <f>VLOOKUP($E$2,AQAP3,26,FALSE)</f>
        <v>0</v>
      </c>
      <c r="T23" s="96">
        <f t="shared" si="3"/>
        <v>0</v>
      </c>
    </row>
    <row r="24" spans="1:20" s="19" customFormat="1" ht="14.4" x14ac:dyDescent="0.3">
      <c r="A24" s="64">
        <v>16</v>
      </c>
      <c r="B24" s="70" t="s">
        <v>17</v>
      </c>
      <c r="C24" s="63" t="s">
        <v>55</v>
      </c>
      <c r="D24" s="68">
        <v>2</v>
      </c>
      <c r="E24" s="65">
        <f>VLOOKUP($E$2, AQAP1,27,FALSE)</f>
        <v>0</v>
      </c>
      <c r="F24" s="96">
        <f t="shared" si="2"/>
        <v>0</v>
      </c>
      <c r="G24" s="14"/>
      <c r="H24" s="82">
        <v>12</v>
      </c>
      <c r="I24" s="74" t="s">
        <v>18</v>
      </c>
      <c r="J24" s="138"/>
      <c r="K24" s="83">
        <v>1</v>
      </c>
      <c r="L24" s="109">
        <f>VLOOKUP($E$2,AQAP2,27,FALSE)</f>
        <v>0</v>
      </c>
      <c r="M24" s="95">
        <f t="shared" si="0"/>
        <v>0</v>
      </c>
      <c r="O24" s="64">
        <v>13</v>
      </c>
      <c r="P24" s="70" t="s">
        <v>17</v>
      </c>
      <c r="Q24" s="63" t="s">
        <v>107</v>
      </c>
      <c r="R24" s="68">
        <v>1</v>
      </c>
      <c r="S24" s="106">
        <f>VLOOKUP($E$2,AQAP3,27,FALSE)</f>
        <v>0</v>
      </c>
      <c r="T24" s="96">
        <f t="shared" si="3"/>
        <v>0</v>
      </c>
    </row>
    <row r="25" spans="1:20" s="19" customFormat="1" ht="14.4" x14ac:dyDescent="0.3">
      <c r="A25" s="77">
        <v>16</v>
      </c>
      <c r="B25" s="71" t="s">
        <v>18</v>
      </c>
      <c r="C25" s="81" t="s">
        <v>56</v>
      </c>
      <c r="D25" s="78">
        <v>2</v>
      </c>
      <c r="E25" s="75">
        <f>VLOOKUP($E$2, AQAP1,28,FALSE)</f>
        <v>0</v>
      </c>
      <c r="F25" s="95">
        <f t="shared" si="2"/>
        <v>0</v>
      </c>
      <c r="G25" s="14"/>
      <c r="H25" s="77">
        <v>12</v>
      </c>
      <c r="I25" s="71" t="s">
        <v>19</v>
      </c>
      <c r="J25" s="104" t="s">
        <v>23</v>
      </c>
      <c r="K25" s="78">
        <v>5</v>
      </c>
      <c r="L25" s="103">
        <f>VLOOKUP($E$2,AQAP2,28,FALSE)</f>
        <v>0</v>
      </c>
      <c r="M25" s="94">
        <f t="shared" si="0"/>
        <v>0</v>
      </c>
      <c r="O25" s="77">
        <v>13</v>
      </c>
      <c r="P25" s="71" t="s">
        <v>18</v>
      </c>
      <c r="Q25" s="81" t="s">
        <v>59</v>
      </c>
      <c r="R25" s="78">
        <v>1</v>
      </c>
      <c r="S25" s="103">
        <f>VLOOKUP($E$2,AQAP3,28,FALSE)</f>
        <v>0</v>
      </c>
      <c r="T25" s="94">
        <f t="shared" si="3"/>
        <v>0</v>
      </c>
    </row>
    <row r="26" spans="1:20" s="19" customFormat="1" ht="14.4" x14ac:dyDescent="0.3">
      <c r="A26" s="44">
        <v>17</v>
      </c>
      <c r="B26" s="45"/>
      <c r="C26" s="40" t="s">
        <v>22</v>
      </c>
      <c r="D26" s="41">
        <v>1</v>
      </c>
      <c r="E26" s="31">
        <f>VLOOKUP($E$2, AQAP1,29,FALSE)</f>
        <v>0</v>
      </c>
      <c r="F26" s="96">
        <f t="shared" si="2"/>
        <v>0</v>
      </c>
      <c r="G26" s="14"/>
      <c r="H26" s="44">
        <v>13</v>
      </c>
      <c r="I26" s="45"/>
      <c r="J26" s="50" t="s">
        <v>75</v>
      </c>
      <c r="K26" s="41">
        <v>2</v>
      </c>
      <c r="L26" s="105">
        <f>VLOOKUP($E$2,AQAP2,29,FALSE)</f>
        <v>0</v>
      </c>
      <c r="M26" s="97">
        <f t="shared" si="0"/>
        <v>0</v>
      </c>
      <c r="O26" s="64">
        <v>14</v>
      </c>
      <c r="P26" s="70" t="s">
        <v>17</v>
      </c>
      <c r="Q26" s="63" t="s">
        <v>94</v>
      </c>
      <c r="R26" s="68">
        <v>1</v>
      </c>
      <c r="S26" s="106">
        <f>VLOOKUP($E$2,AQAP3,29,FALSE)</f>
        <v>0</v>
      </c>
      <c r="T26" s="96">
        <f t="shared" si="3"/>
        <v>0</v>
      </c>
    </row>
    <row r="27" spans="1:20" s="19" customFormat="1" ht="14.4" x14ac:dyDescent="0.3">
      <c r="A27" s="44">
        <v>18</v>
      </c>
      <c r="B27" s="45"/>
      <c r="C27" s="40" t="s">
        <v>57</v>
      </c>
      <c r="D27" s="41">
        <v>2</v>
      </c>
      <c r="E27" s="31">
        <f>VLOOKUP($E$2, AQAP1,30,FALSE)</f>
        <v>0</v>
      </c>
      <c r="F27" s="97">
        <f t="shared" si="2"/>
        <v>0</v>
      </c>
      <c r="G27" s="14"/>
      <c r="H27" s="44">
        <v>14</v>
      </c>
      <c r="I27" s="45"/>
      <c r="J27" s="50" t="s">
        <v>15</v>
      </c>
      <c r="K27" s="41">
        <v>3</v>
      </c>
      <c r="L27" s="105">
        <f>VLOOKUP($E$2,AQAP2,30,FALSE)</f>
        <v>0</v>
      </c>
      <c r="M27" s="97">
        <f t="shared" si="0"/>
        <v>0</v>
      </c>
      <c r="O27" s="77">
        <v>14</v>
      </c>
      <c r="P27" s="71" t="s">
        <v>18</v>
      </c>
      <c r="Q27" s="81" t="s">
        <v>95</v>
      </c>
      <c r="R27" s="78">
        <v>1</v>
      </c>
      <c r="S27" s="103">
        <f>VLOOKUP($E$2,AQAP3,30,FALSE)</f>
        <v>0</v>
      </c>
      <c r="T27" s="94">
        <f t="shared" si="3"/>
        <v>0</v>
      </c>
    </row>
    <row r="28" spans="1:20" s="19" customFormat="1" ht="14.4" x14ac:dyDescent="0.3">
      <c r="A28" s="64">
        <v>19</v>
      </c>
      <c r="B28" s="70" t="s">
        <v>17</v>
      </c>
      <c r="C28" s="63" t="s">
        <v>67</v>
      </c>
      <c r="D28" s="68">
        <v>2</v>
      </c>
      <c r="E28" s="65">
        <f>VLOOKUP($E$2, AQAP1,31,FALSE)</f>
        <v>0</v>
      </c>
      <c r="F28" s="96">
        <f t="shared" si="2"/>
        <v>0</v>
      </c>
      <c r="G28" s="14"/>
      <c r="H28" s="44">
        <v>15</v>
      </c>
      <c r="I28" s="45"/>
      <c r="J28" s="50" t="s">
        <v>76</v>
      </c>
      <c r="K28" s="41">
        <v>2</v>
      </c>
      <c r="L28" s="105">
        <f>VLOOKUP($E$2,AQAP2,31,FALSE)</f>
        <v>0</v>
      </c>
      <c r="M28" s="97">
        <f t="shared" si="0"/>
        <v>0</v>
      </c>
      <c r="O28" s="82">
        <v>15</v>
      </c>
      <c r="P28" s="74"/>
      <c r="Q28" s="85" t="s">
        <v>96</v>
      </c>
      <c r="R28" s="83">
        <v>3</v>
      </c>
      <c r="S28" s="109">
        <f>VLOOKUP($E$2,AQAP3,31,FALSE)</f>
        <v>0</v>
      </c>
      <c r="T28" s="95">
        <f t="shared" si="3"/>
        <v>0</v>
      </c>
    </row>
    <row r="29" spans="1:20" s="19" customFormat="1" ht="14.4" x14ac:dyDescent="0.3">
      <c r="A29" s="77">
        <v>19</v>
      </c>
      <c r="B29" s="71" t="s">
        <v>18</v>
      </c>
      <c r="C29" s="81" t="s">
        <v>58</v>
      </c>
      <c r="D29" s="78">
        <v>2</v>
      </c>
      <c r="E29" s="75">
        <f>VLOOKUP($E$2, AQAP1,32,FALSE)</f>
        <v>0</v>
      </c>
      <c r="F29" s="94">
        <f t="shared" si="2"/>
        <v>0</v>
      </c>
      <c r="G29" s="14"/>
      <c r="H29" s="44">
        <v>16</v>
      </c>
      <c r="I29" s="45"/>
      <c r="J29" s="50" t="s">
        <v>37</v>
      </c>
      <c r="K29" s="41">
        <v>1</v>
      </c>
      <c r="L29" s="105">
        <f>VLOOKUP($E$2,AQAP2,32,FALSE)</f>
        <v>0</v>
      </c>
      <c r="M29" s="97">
        <f t="shared" si="0"/>
        <v>0</v>
      </c>
      <c r="O29" s="64">
        <v>16</v>
      </c>
      <c r="P29" s="70" t="s">
        <v>17</v>
      </c>
      <c r="Q29" s="132" t="s">
        <v>36</v>
      </c>
      <c r="R29" s="68">
        <v>2</v>
      </c>
      <c r="S29" s="106">
        <f>VLOOKUP($E$2,AQAP3,32,FALSE)</f>
        <v>0</v>
      </c>
      <c r="T29" s="96">
        <f t="shared" si="3"/>
        <v>0</v>
      </c>
    </row>
    <row r="30" spans="1:20" s="19" customFormat="1" ht="14.4" x14ac:dyDescent="0.3">
      <c r="A30" s="44">
        <v>20</v>
      </c>
      <c r="B30" s="45"/>
      <c r="C30" s="40" t="s">
        <v>59</v>
      </c>
      <c r="D30" s="41">
        <v>3</v>
      </c>
      <c r="E30" s="31">
        <f>VLOOKUP($E$2, AQAP1,33,FALSE)</f>
        <v>0</v>
      </c>
      <c r="F30" s="97">
        <f t="shared" si="2"/>
        <v>0</v>
      </c>
      <c r="G30" s="14"/>
      <c r="H30" s="44">
        <v>17</v>
      </c>
      <c r="I30" s="45"/>
      <c r="J30" s="50" t="s">
        <v>70</v>
      </c>
      <c r="K30" s="41">
        <v>1</v>
      </c>
      <c r="L30" s="105">
        <f>VLOOKUP($E$2,AQAP2,33,FALSE)</f>
        <v>0</v>
      </c>
      <c r="M30" s="97">
        <f t="shared" si="0"/>
        <v>0</v>
      </c>
      <c r="O30" s="77">
        <v>16</v>
      </c>
      <c r="P30" s="71" t="s">
        <v>18</v>
      </c>
      <c r="Q30" s="133"/>
      <c r="R30" s="78">
        <v>1</v>
      </c>
      <c r="S30" s="103">
        <f>VLOOKUP($E$2,AQAP3,33,FALSE)</f>
        <v>0</v>
      </c>
      <c r="T30" s="94">
        <f t="shared" si="3"/>
        <v>0</v>
      </c>
    </row>
    <row r="31" spans="1:20" s="19" customFormat="1" ht="14.4" x14ac:dyDescent="0.3">
      <c r="A31" s="44">
        <v>21</v>
      </c>
      <c r="B31" s="45"/>
      <c r="C31" s="40" t="s">
        <v>60</v>
      </c>
      <c r="D31" s="41">
        <v>5</v>
      </c>
      <c r="E31" s="31">
        <f>VLOOKUP($E$2, AQAP1,34,FALSE)</f>
        <v>0</v>
      </c>
      <c r="F31" s="97">
        <f t="shared" si="2"/>
        <v>0</v>
      </c>
      <c r="G31" s="14"/>
      <c r="H31" s="44">
        <v>18</v>
      </c>
      <c r="I31" s="45"/>
      <c r="J31" s="50" t="s">
        <v>23</v>
      </c>
      <c r="K31" s="41">
        <v>6</v>
      </c>
      <c r="L31" s="105">
        <f>VLOOKUP($E$2,AQAP2,34,FALSE)</f>
        <v>0</v>
      </c>
      <c r="M31" s="97">
        <f t="shared" si="0"/>
        <v>0</v>
      </c>
      <c r="O31" s="64">
        <v>17</v>
      </c>
      <c r="P31" s="70" t="s">
        <v>17</v>
      </c>
      <c r="Q31" s="151" t="s">
        <v>77</v>
      </c>
      <c r="R31" s="68">
        <v>1</v>
      </c>
      <c r="S31" s="106">
        <f>VLOOKUP($E$2,AQAP3,34,FALSE)</f>
        <v>0</v>
      </c>
      <c r="T31" s="96">
        <f t="shared" si="3"/>
        <v>0</v>
      </c>
    </row>
    <row r="32" spans="1:20" s="19" customFormat="1" ht="14.4" x14ac:dyDescent="0.3">
      <c r="A32" s="82">
        <v>22</v>
      </c>
      <c r="B32" s="74" t="s">
        <v>17</v>
      </c>
      <c r="C32" s="85" t="s">
        <v>61</v>
      </c>
      <c r="D32" s="83">
        <v>1</v>
      </c>
      <c r="E32" s="72">
        <f>VLOOKUP($E$2, AQAP1,35,FALSE)</f>
        <v>0</v>
      </c>
      <c r="F32" s="96">
        <f t="shared" si="2"/>
        <v>0</v>
      </c>
      <c r="G32" s="14"/>
      <c r="H32" s="64">
        <v>19</v>
      </c>
      <c r="I32" s="70"/>
      <c r="J32" s="102" t="s">
        <v>77</v>
      </c>
      <c r="K32" s="68">
        <v>2</v>
      </c>
      <c r="L32" s="106">
        <f>VLOOKUP($E$2,AQAP2,35,FALSE)</f>
        <v>0</v>
      </c>
      <c r="M32" s="96">
        <f t="shared" si="0"/>
        <v>0</v>
      </c>
      <c r="O32" s="77">
        <v>17</v>
      </c>
      <c r="P32" s="71" t="s">
        <v>18</v>
      </c>
      <c r="Q32" s="152"/>
      <c r="R32" s="78">
        <v>1</v>
      </c>
      <c r="S32" s="103">
        <f>VLOOKUP($E$2,AQAP3,35,FALSE)</f>
        <v>0</v>
      </c>
      <c r="T32" s="94">
        <f t="shared" si="3"/>
        <v>0</v>
      </c>
    </row>
    <row r="33" spans="1:20" s="19" customFormat="1" ht="14.4" x14ac:dyDescent="0.3">
      <c r="A33" s="77">
        <v>22</v>
      </c>
      <c r="B33" s="71" t="s">
        <v>18</v>
      </c>
      <c r="C33" s="81" t="s">
        <v>62</v>
      </c>
      <c r="D33" s="78">
        <v>1</v>
      </c>
      <c r="E33" s="75">
        <f>VLOOKUP($E$2, AQAP1,36,FALSE)</f>
        <v>0</v>
      </c>
      <c r="F33" s="94">
        <f t="shared" si="2"/>
        <v>0</v>
      </c>
      <c r="G33" s="14"/>
      <c r="H33" s="64">
        <v>20</v>
      </c>
      <c r="I33" s="70" t="s">
        <v>17</v>
      </c>
      <c r="J33" s="102" t="s">
        <v>78</v>
      </c>
      <c r="K33" s="68">
        <v>1</v>
      </c>
      <c r="L33" s="106">
        <f>VLOOKUP($E$2,AQAP2,36,FALSE)</f>
        <v>0</v>
      </c>
      <c r="M33" s="96">
        <f t="shared" si="0"/>
        <v>0</v>
      </c>
      <c r="O33" s="82">
        <v>18</v>
      </c>
      <c r="P33" s="74"/>
      <c r="Q33" s="85" t="s">
        <v>15</v>
      </c>
      <c r="R33" s="83">
        <v>5</v>
      </c>
      <c r="S33" s="109">
        <f>VLOOKUP($E$2,AQAP3,36,FALSE)</f>
        <v>0</v>
      </c>
      <c r="T33" s="95">
        <f t="shared" si="3"/>
        <v>0</v>
      </c>
    </row>
    <row r="34" spans="1:20" s="19" customFormat="1" ht="14.4" x14ac:dyDescent="0.3">
      <c r="A34" s="44">
        <v>23</v>
      </c>
      <c r="B34" s="45"/>
      <c r="C34" s="40" t="s">
        <v>63</v>
      </c>
      <c r="D34" s="41">
        <v>2</v>
      </c>
      <c r="E34" s="31">
        <f>VLOOKUP($E$2, AQAP1,37,FALSE)</f>
        <v>0</v>
      </c>
      <c r="F34" s="97">
        <f t="shared" si="2"/>
        <v>0</v>
      </c>
      <c r="G34" s="14"/>
      <c r="H34" s="77">
        <v>20</v>
      </c>
      <c r="I34" s="71" t="s">
        <v>18</v>
      </c>
      <c r="J34" s="104" t="s">
        <v>27</v>
      </c>
      <c r="K34" s="78">
        <v>1</v>
      </c>
      <c r="L34" s="103">
        <f>VLOOKUP($E$2,AQAP2,37,FALSE)</f>
        <v>0</v>
      </c>
      <c r="M34" s="94">
        <f t="shared" si="0"/>
        <v>0</v>
      </c>
      <c r="O34" s="64">
        <v>19</v>
      </c>
      <c r="P34" s="70" t="s">
        <v>17</v>
      </c>
      <c r="Q34" s="63" t="s">
        <v>45</v>
      </c>
      <c r="R34" s="68">
        <v>2</v>
      </c>
      <c r="S34" s="106">
        <f>VLOOKUP($E$2,AQAP3,37,FALSE)</f>
        <v>0</v>
      </c>
      <c r="T34" s="96">
        <f t="shared" si="3"/>
        <v>0</v>
      </c>
    </row>
    <row r="35" spans="1:20" s="19" customFormat="1" ht="14.4" x14ac:dyDescent="0.3">
      <c r="A35" s="44">
        <v>24</v>
      </c>
      <c r="B35" s="45"/>
      <c r="C35" s="40" t="s">
        <v>37</v>
      </c>
      <c r="D35" s="41">
        <v>1</v>
      </c>
      <c r="E35" s="31">
        <f>VLOOKUP($E$2, AQAP1,38,FALSE)</f>
        <v>0</v>
      </c>
      <c r="F35" s="97">
        <f t="shared" si="2"/>
        <v>0</v>
      </c>
      <c r="G35" s="14"/>
      <c r="H35" s="64">
        <v>21</v>
      </c>
      <c r="I35" s="70" t="s">
        <v>17</v>
      </c>
      <c r="J35" s="134" t="s">
        <v>79</v>
      </c>
      <c r="K35" s="68">
        <v>5</v>
      </c>
      <c r="L35" s="106">
        <f>VLOOKUP($E$2,AQAP2,38,FALSE)</f>
        <v>0</v>
      </c>
      <c r="M35" s="96">
        <f t="shared" si="0"/>
        <v>0</v>
      </c>
      <c r="O35" s="77">
        <v>19</v>
      </c>
      <c r="P35" s="71" t="s">
        <v>18</v>
      </c>
      <c r="Q35" s="81" t="s">
        <v>26</v>
      </c>
      <c r="R35" s="78">
        <v>2</v>
      </c>
      <c r="S35" s="103">
        <f>VLOOKUP($E$2,AQAP3,38,FALSE)</f>
        <v>0</v>
      </c>
      <c r="T35" s="94">
        <f t="shared" si="3"/>
        <v>0</v>
      </c>
    </row>
    <row r="36" spans="1:20" s="19" customFormat="1" ht="14.4" x14ac:dyDescent="0.3">
      <c r="A36" s="44">
        <v>25</v>
      </c>
      <c r="B36" s="45"/>
      <c r="C36" s="40" t="s">
        <v>64</v>
      </c>
      <c r="D36" s="41">
        <v>4</v>
      </c>
      <c r="E36" s="31">
        <f>VLOOKUP($E$2, AQAP1,39,FALSE)</f>
        <v>0</v>
      </c>
      <c r="F36" s="97">
        <f t="shared" si="2"/>
        <v>0</v>
      </c>
      <c r="G36" s="14"/>
      <c r="H36" s="77">
        <v>21</v>
      </c>
      <c r="I36" s="71" t="s">
        <v>18</v>
      </c>
      <c r="J36" s="135"/>
      <c r="K36" s="78">
        <v>1</v>
      </c>
      <c r="L36" s="103">
        <f>VLOOKUP($E$2,AQAP2,39,FALSE)</f>
        <v>0</v>
      </c>
      <c r="M36" s="94">
        <f t="shared" si="0"/>
        <v>0</v>
      </c>
      <c r="O36" s="77">
        <v>20</v>
      </c>
      <c r="P36" s="71"/>
      <c r="Q36" s="81" t="s">
        <v>23</v>
      </c>
      <c r="R36" s="78">
        <v>3</v>
      </c>
      <c r="S36" s="103">
        <f>VLOOKUP($E$2,AQAP3,39,FALSE)</f>
        <v>0</v>
      </c>
      <c r="T36" s="94">
        <f t="shared" si="3"/>
        <v>0</v>
      </c>
    </row>
    <row r="37" spans="1:20" s="19" customFormat="1" ht="14.4" x14ac:dyDescent="0.3">
      <c r="A37" s="44">
        <v>26</v>
      </c>
      <c r="B37" s="45"/>
      <c r="C37" s="40" t="s">
        <v>29</v>
      </c>
      <c r="D37" s="41">
        <v>3</v>
      </c>
      <c r="E37" s="31">
        <f>VLOOKUP($E$2, AQAP1,40,FALSE)</f>
        <v>0</v>
      </c>
      <c r="F37" s="97">
        <f t="shared" si="2"/>
        <v>0</v>
      </c>
      <c r="G37" s="14"/>
      <c r="H37" s="82">
        <v>22</v>
      </c>
      <c r="I37" s="74"/>
      <c r="J37" s="108" t="s">
        <v>33</v>
      </c>
      <c r="K37" s="83">
        <v>3</v>
      </c>
      <c r="L37" s="109">
        <f>VLOOKUP($E$2,AQAP2,40,FALSE)</f>
        <v>0</v>
      </c>
      <c r="M37" s="95">
        <f t="shared" si="0"/>
        <v>0</v>
      </c>
      <c r="O37" s="64">
        <v>21</v>
      </c>
      <c r="P37" s="70"/>
      <c r="Q37" s="63" t="s">
        <v>97</v>
      </c>
      <c r="R37" s="68">
        <v>3</v>
      </c>
      <c r="S37" s="106">
        <f>VLOOKUP($E$2,AQAP3,40,FALSE)</f>
        <v>0</v>
      </c>
      <c r="T37" s="96">
        <f t="shared" si="3"/>
        <v>0</v>
      </c>
    </row>
    <row r="38" spans="1:20" s="13" customFormat="1" ht="14.4" x14ac:dyDescent="0.3">
      <c r="A38" s="44">
        <v>27</v>
      </c>
      <c r="B38" s="45"/>
      <c r="C38" s="40" t="s">
        <v>65</v>
      </c>
      <c r="D38" s="41">
        <v>1</v>
      </c>
      <c r="E38" s="31">
        <f>VLOOKUP($E$2, AQAP1,41,FALSE)</f>
        <v>0</v>
      </c>
      <c r="F38" s="97">
        <f t="shared" si="2"/>
        <v>0</v>
      </c>
      <c r="G38" s="14"/>
      <c r="H38" s="64">
        <v>23</v>
      </c>
      <c r="I38" s="70" t="s">
        <v>17</v>
      </c>
      <c r="J38" s="102" t="s">
        <v>80</v>
      </c>
      <c r="K38" s="68">
        <v>3</v>
      </c>
      <c r="L38" s="106">
        <f>VLOOKUP($E$2,AQAP2,41,FALSE)</f>
        <v>0</v>
      </c>
      <c r="M38" s="96">
        <f t="shared" si="0"/>
        <v>0</v>
      </c>
      <c r="N38" s="19"/>
      <c r="O38" s="64">
        <v>22</v>
      </c>
      <c r="P38" s="70" t="s">
        <v>17</v>
      </c>
      <c r="Q38" s="63" t="s">
        <v>44</v>
      </c>
      <c r="R38" s="68">
        <v>1</v>
      </c>
      <c r="S38" s="106">
        <f>VLOOKUP($E$2,AQAP3,41,FALSE)</f>
        <v>0</v>
      </c>
      <c r="T38" s="96">
        <f t="shared" si="3"/>
        <v>0</v>
      </c>
    </row>
    <row r="39" spans="1:20" s="19" customFormat="1" ht="15" thickBot="1" x14ac:dyDescent="0.35">
      <c r="A39" s="46">
        <v>28</v>
      </c>
      <c r="B39" s="47"/>
      <c r="C39" s="42" t="s">
        <v>66</v>
      </c>
      <c r="D39" s="43">
        <v>3</v>
      </c>
      <c r="E39" s="34">
        <f>VLOOKUP($E$2, AQAP1,42,FALSE)</f>
        <v>0</v>
      </c>
      <c r="F39" s="96">
        <f t="shared" si="2"/>
        <v>0</v>
      </c>
      <c r="G39" s="14"/>
      <c r="H39" s="77">
        <v>23</v>
      </c>
      <c r="I39" s="71" t="s">
        <v>18</v>
      </c>
      <c r="J39" s="104" t="s">
        <v>81</v>
      </c>
      <c r="K39" s="78">
        <v>1</v>
      </c>
      <c r="L39" s="103">
        <f>VLOOKUP($E$2,AQAP2,42,FALSE)</f>
        <v>0</v>
      </c>
      <c r="M39" s="94">
        <f t="shared" si="0"/>
        <v>0</v>
      </c>
      <c r="O39" s="77">
        <v>22</v>
      </c>
      <c r="P39" s="71" t="s">
        <v>18</v>
      </c>
      <c r="Q39" s="81" t="s">
        <v>98</v>
      </c>
      <c r="R39" s="78">
        <v>1</v>
      </c>
      <c r="S39" s="103">
        <f>VLOOKUP($E$2,AQAP3,42,FALSE)</f>
        <v>0</v>
      </c>
      <c r="T39" s="94">
        <f t="shared" si="3"/>
        <v>0</v>
      </c>
    </row>
    <row r="40" spans="1:20" s="19" customFormat="1" ht="15" thickBot="1" x14ac:dyDescent="0.35">
      <c r="A40" s="139" t="s">
        <v>5</v>
      </c>
      <c r="B40" s="139"/>
      <c r="C40" s="139"/>
      <c r="D40" s="27">
        <f>SUM(D6:D39)</f>
        <v>80</v>
      </c>
      <c r="E40" s="27">
        <f>SUM(E6:E39)</f>
        <v>0</v>
      </c>
      <c r="F40" s="99">
        <f t="shared" si="2"/>
        <v>0</v>
      </c>
      <c r="G40" s="14"/>
      <c r="H40" s="77">
        <v>24</v>
      </c>
      <c r="I40" s="71"/>
      <c r="J40" s="110" t="s">
        <v>28</v>
      </c>
      <c r="K40" s="78">
        <v>3</v>
      </c>
      <c r="L40" s="103">
        <f>VLOOKUP($E$2,AQAP2,43,FALSE)</f>
        <v>0</v>
      </c>
      <c r="M40" s="94">
        <f t="shared" si="0"/>
        <v>0</v>
      </c>
      <c r="O40" s="64">
        <v>23</v>
      </c>
      <c r="P40" s="70" t="s">
        <v>17</v>
      </c>
      <c r="Q40" s="63" t="s">
        <v>99</v>
      </c>
      <c r="R40" s="68">
        <v>2</v>
      </c>
      <c r="S40" s="106">
        <f>VLOOKUP($E$2,AQAP3,43,FALSE)</f>
        <v>0</v>
      </c>
      <c r="T40" s="96">
        <f t="shared" si="3"/>
        <v>0</v>
      </c>
    </row>
    <row r="41" spans="1:20" s="19" customFormat="1" ht="14.4" x14ac:dyDescent="0.3">
      <c r="G41" s="14"/>
      <c r="H41" s="64">
        <v>25</v>
      </c>
      <c r="I41" s="70"/>
      <c r="J41" s="107" t="s">
        <v>82</v>
      </c>
      <c r="K41" s="68">
        <v>4</v>
      </c>
      <c r="L41" s="106">
        <f>VLOOKUP($E$2,AQAP2,44,FALSE)</f>
        <v>0</v>
      </c>
      <c r="M41" s="96">
        <f t="shared" si="0"/>
        <v>0</v>
      </c>
      <c r="O41" s="77">
        <v>23</v>
      </c>
      <c r="P41" s="71" t="s">
        <v>18</v>
      </c>
      <c r="Q41" s="81" t="s">
        <v>100</v>
      </c>
      <c r="R41" s="78">
        <v>2</v>
      </c>
      <c r="S41" s="103">
        <f>VLOOKUP($E$2,AQAP3,44,FALSE)</f>
        <v>0</v>
      </c>
      <c r="T41" s="94">
        <f t="shared" si="3"/>
        <v>0</v>
      </c>
    </row>
    <row r="42" spans="1:20" s="19" customFormat="1" ht="14.4" x14ac:dyDescent="0.3">
      <c r="C42" s="21" t="s">
        <v>108</v>
      </c>
      <c r="G42" s="14"/>
      <c r="H42" s="64">
        <v>26</v>
      </c>
      <c r="I42" s="70" t="s">
        <v>17</v>
      </c>
      <c r="J42" s="136" t="s">
        <v>83</v>
      </c>
      <c r="K42" s="68">
        <v>2</v>
      </c>
      <c r="L42" s="106">
        <f>VLOOKUP($E$2,AQAP2,45,FALSE)</f>
        <v>0</v>
      </c>
      <c r="M42" s="96">
        <f t="shared" si="0"/>
        <v>0</v>
      </c>
      <c r="O42" s="64">
        <v>24</v>
      </c>
      <c r="P42" s="70" t="s">
        <v>17</v>
      </c>
      <c r="Q42" s="63" t="s">
        <v>101</v>
      </c>
      <c r="R42" s="68">
        <v>4</v>
      </c>
      <c r="S42" s="106">
        <f>VLOOKUP($E$2,AQAP3,45,FALSE)</f>
        <v>0</v>
      </c>
      <c r="T42" s="96">
        <f t="shared" si="3"/>
        <v>0</v>
      </c>
    </row>
    <row r="43" spans="1:20" s="19" customFormat="1" ht="15" thickBot="1" x14ac:dyDescent="0.35">
      <c r="A43" s="22"/>
      <c r="B43" s="22"/>
      <c r="C43" s="22"/>
      <c r="D43" s="22"/>
      <c r="E43" s="22"/>
      <c r="F43" s="22"/>
      <c r="G43" s="14"/>
      <c r="H43" s="77">
        <v>26</v>
      </c>
      <c r="I43" s="71" t="s">
        <v>18</v>
      </c>
      <c r="J43" s="137"/>
      <c r="K43" s="78">
        <v>2</v>
      </c>
      <c r="L43" s="103">
        <f>VLOOKUP($E$2,AQAP2,46,FALSE)</f>
        <v>0</v>
      </c>
      <c r="M43" s="94">
        <f t="shared" si="0"/>
        <v>0</v>
      </c>
      <c r="O43" s="77">
        <v>24</v>
      </c>
      <c r="P43" s="71" t="s">
        <v>18</v>
      </c>
      <c r="Q43" s="81" t="s">
        <v>102</v>
      </c>
      <c r="R43" s="78">
        <v>3</v>
      </c>
      <c r="S43" s="103">
        <f>VLOOKUP($E$2,AQAP3,46,FALSE)</f>
        <v>0</v>
      </c>
      <c r="T43" s="94">
        <f t="shared" si="3"/>
        <v>0</v>
      </c>
    </row>
    <row r="44" spans="1:20" s="19" customFormat="1" ht="15" thickBot="1" x14ac:dyDescent="0.35">
      <c r="A44" s="6"/>
      <c r="B44" s="6"/>
      <c r="C44" s="36" t="s">
        <v>9</v>
      </c>
      <c r="D44" s="147">
        <f>VLOOKUP(E2,AQAP1, 7,FALSE)</f>
        <v>0</v>
      </c>
      <c r="E44" s="148"/>
      <c r="F44" s="3"/>
      <c r="G44" s="14"/>
      <c r="H44" s="77">
        <v>27</v>
      </c>
      <c r="I44" s="71"/>
      <c r="J44" s="110" t="s">
        <v>84</v>
      </c>
      <c r="K44" s="78">
        <v>2</v>
      </c>
      <c r="L44" s="103">
        <f>VLOOKUP($E$2,AQAP2,47,FALSE)</f>
        <v>0</v>
      </c>
      <c r="M44" s="94">
        <f t="shared" si="0"/>
        <v>0</v>
      </c>
      <c r="O44" s="64">
        <v>25</v>
      </c>
      <c r="P44" s="70" t="s">
        <v>17</v>
      </c>
      <c r="Q44" s="132" t="s">
        <v>103</v>
      </c>
      <c r="R44" s="68">
        <v>3</v>
      </c>
      <c r="S44" s="106">
        <f>VLOOKUP($E$2,AQAP3,47,FALSE)</f>
        <v>0</v>
      </c>
      <c r="T44" s="96">
        <f t="shared" si="3"/>
        <v>0</v>
      </c>
    </row>
    <row r="45" spans="1:20" s="19" customFormat="1" ht="15" thickBot="1" x14ac:dyDescent="0.35">
      <c r="A45" s="22"/>
      <c r="B45" s="22"/>
      <c r="C45" s="36" t="s">
        <v>10</v>
      </c>
      <c r="D45" s="147">
        <f>VLOOKUP(E2,AQAP2, 7,FALSE)</f>
        <v>0</v>
      </c>
      <c r="E45" s="148"/>
      <c r="F45" s="22"/>
      <c r="G45" s="14"/>
      <c r="H45" s="44">
        <v>28</v>
      </c>
      <c r="I45" s="45"/>
      <c r="J45" s="51" t="s">
        <v>85</v>
      </c>
      <c r="K45" s="41">
        <v>2</v>
      </c>
      <c r="L45" s="105">
        <f>VLOOKUP($E$2,AQAP2,48,FALSE)</f>
        <v>0</v>
      </c>
      <c r="M45" s="97">
        <f t="shared" si="0"/>
        <v>0</v>
      </c>
      <c r="O45" s="77">
        <v>25</v>
      </c>
      <c r="P45" s="71" t="s">
        <v>18</v>
      </c>
      <c r="Q45" s="133"/>
      <c r="R45" s="78">
        <v>2</v>
      </c>
      <c r="S45" s="103">
        <f>VLOOKUP($E$2,AQAP3,48,FALSE)</f>
        <v>0</v>
      </c>
      <c r="T45" s="94">
        <f t="shared" si="3"/>
        <v>0</v>
      </c>
    </row>
    <row r="46" spans="1:20" s="19" customFormat="1" ht="15" thickBot="1" x14ac:dyDescent="0.35">
      <c r="A46" s="22"/>
      <c r="B46" s="22"/>
      <c r="C46" s="36" t="s">
        <v>11</v>
      </c>
      <c r="D46" s="147">
        <f>VLOOKUP(E2,AQAP3, 7,FALSE)</f>
        <v>0</v>
      </c>
      <c r="E46" s="148"/>
      <c r="F46" s="22"/>
      <c r="G46" s="14"/>
      <c r="H46" s="46">
        <v>29</v>
      </c>
      <c r="I46" s="47"/>
      <c r="J46" s="52" t="s">
        <v>86</v>
      </c>
      <c r="K46" s="43">
        <v>2</v>
      </c>
      <c r="L46" s="112">
        <f>VLOOKUP($E$2,AQAP2,49,FALSE)</f>
        <v>0</v>
      </c>
      <c r="M46" s="98">
        <f t="shared" si="0"/>
        <v>0</v>
      </c>
      <c r="O46" s="77">
        <v>26</v>
      </c>
      <c r="P46" s="71"/>
      <c r="Q46" s="81" t="s">
        <v>104</v>
      </c>
      <c r="R46" s="78">
        <v>1</v>
      </c>
      <c r="S46" s="103">
        <f>VLOOKUP($E$2,AQAP3,49,FALSE)</f>
        <v>0</v>
      </c>
      <c r="T46" s="94">
        <f t="shared" si="3"/>
        <v>0</v>
      </c>
    </row>
    <row r="47" spans="1:20" s="19" customFormat="1" ht="15" thickBot="1" x14ac:dyDescent="0.35">
      <c r="A47" s="22"/>
      <c r="B47" s="22"/>
      <c r="C47" s="20">
        <f>VLOOKUP(E2,AQAP1, 8, FALSE)</f>
        <v>0</v>
      </c>
      <c r="D47" s="20"/>
      <c r="E47" s="36"/>
      <c r="F47" s="22" t="s">
        <v>167</v>
      </c>
      <c r="G47" s="14"/>
      <c r="H47" s="139" t="s">
        <v>5</v>
      </c>
      <c r="I47" s="139"/>
      <c r="J47" s="139"/>
      <c r="K47" s="27">
        <f>SUM(K6:K46)</f>
        <v>80</v>
      </c>
      <c r="L47" s="27">
        <f>SUM(L6:L46)</f>
        <v>0</v>
      </c>
      <c r="M47" s="111">
        <f t="shared" si="0"/>
        <v>0</v>
      </c>
      <c r="O47" s="46">
        <v>27</v>
      </c>
      <c r="P47" s="47"/>
      <c r="Q47" s="42" t="s">
        <v>105</v>
      </c>
      <c r="R47" s="43">
        <v>2</v>
      </c>
      <c r="S47" s="112">
        <f>VLOOKUP($E$2,AQAP3,50,FALSE)</f>
        <v>0</v>
      </c>
      <c r="T47" s="98">
        <f t="shared" si="3"/>
        <v>0</v>
      </c>
    </row>
    <row r="48" spans="1:20" s="19" customFormat="1" ht="15" thickBot="1" x14ac:dyDescent="0.35">
      <c r="A48" s="22"/>
      <c r="B48" s="22"/>
      <c r="C48" s="36" t="s">
        <v>13</v>
      </c>
      <c r="D48" s="147">
        <f>SUM(D44:E47)</f>
        <v>0</v>
      </c>
      <c r="E48" s="149"/>
      <c r="F48" s="131" t="str">
        <f>IF(D48&lt;27,"U",IF(D48&lt;59,"1",IF(D48&lt;91,"2",IF(D48&lt;124,"3",IF(D48&lt;156,"4","5")))))</f>
        <v>U</v>
      </c>
      <c r="G48" s="14"/>
      <c r="O48" s="139" t="s">
        <v>5</v>
      </c>
      <c r="P48" s="139"/>
      <c r="Q48" s="140"/>
      <c r="R48" s="27">
        <f>SUM(R6:R47)</f>
        <v>80</v>
      </c>
      <c r="S48" s="27">
        <f>SUM(S6:S47)</f>
        <v>0</v>
      </c>
      <c r="T48" s="99">
        <f t="shared" si="3"/>
        <v>0</v>
      </c>
    </row>
    <row r="49" spans="1:20" s="19" customFormat="1" ht="14.4" x14ac:dyDescent="0.3">
      <c r="A49" s="22"/>
      <c r="B49" s="22"/>
      <c r="C49" s="22"/>
      <c r="D49" s="22"/>
      <c r="E49" s="22"/>
      <c r="F49" s="22"/>
      <c r="G49" s="14"/>
      <c r="H49" s="13"/>
      <c r="I49" s="13"/>
      <c r="J49" s="13"/>
      <c r="K49" s="13"/>
      <c r="L49" s="13"/>
      <c r="M49" s="13"/>
    </row>
    <row r="50" spans="1:20" s="22" customFormat="1" ht="14.4" x14ac:dyDescent="0.3">
      <c r="G50" s="14"/>
    </row>
    <row r="51" spans="1:20" s="22" customFormat="1" ht="14.4" x14ac:dyDescent="0.3">
      <c r="G51" s="14"/>
    </row>
    <row r="52" spans="1:20" s="22" customFormat="1" ht="14.4" x14ac:dyDescent="0.3">
      <c r="G52" s="14"/>
    </row>
    <row r="53" spans="1:20" s="22" customFormat="1" ht="14.4" x14ac:dyDescent="0.3">
      <c r="G53" s="14"/>
    </row>
    <row r="54" spans="1:20" ht="14.4" x14ac:dyDescent="0.3">
      <c r="A54" s="22"/>
      <c r="B54" s="22"/>
      <c r="C54" s="22"/>
      <c r="D54" s="22"/>
      <c r="E54" s="22"/>
      <c r="F54" s="22"/>
      <c r="G54" s="14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0" s="22" customFormat="1" ht="14.4" x14ac:dyDescent="0.3">
      <c r="G55" s="14"/>
    </row>
    <row r="56" spans="1:20" s="22" customFormat="1" ht="14.4" x14ac:dyDescent="0.3">
      <c r="G56" s="14"/>
    </row>
    <row r="57" spans="1:20" s="22" customFormat="1" ht="14.4" x14ac:dyDescent="0.3">
      <c r="G57" s="14"/>
    </row>
    <row r="58" spans="1:20" s="22" customFormat="1" ht="14.4" x14ac:dyDescent="0.3">
      <c r="G58" s="14"/>
    </row>
    <row r="59" spans="1:20" s="22" customFormat="1" ht="14.4" x14ac:dyDescent="0.3">
      <c r="G59" s="14"/>
    </row>
    <row r="60" spans="1:20" s="22" customFormat="1" ht="14.4" x14ac:dyDescent="0.3">
      <c r="A60" s="6"/>
      <c r="B60" s="6"/>
      <c r="C60" s="5"/>
      <c r="D60" s="11"/>
      <c r="E60" s="5"/>
      <c r="F60" s="3"/>
      <c r="G60" s="14"/>
    </row>
    <row r="61" spans="1:20" s="22" customFormat="1" ht="14.4" x14ac:dyDescent="0.3">
      <c r="G61" s="14"/>
      <c r="O61" s="1"/>
      <c r="P61" s="1"/>
      <c r="Q61" s="1"/>
      <c r="R61" s="1"/>
      <c r="S61" s="1"/>
      <c r="T61" s="1"/>
    </row>
    <row r="62" spans="1:20" s="22" customFormat="1" ht="14.4" x14ac:dyDescent="0.3">
      <c r="G62" s="14"/>
    </row>
    <row r="63" spans="1:20" s="22" customFormat="1" ht="14.4" x14ac:dyDescent="0.3">
      <c r="G63" s="14"/>
    </row>
    <row r="64" spans="1:20" s="22" customFormat="1" ht="14.4" x14ac:dyDescent="0.3">
      <c r="G64" s="14"/>
    </row>
    <row r="65" spans="1:20" s="22" customFormat="1" ht="14.4" x14ac:dyDescent="0.3">
      <c r="G65" s="14"/>
      <c r="H65" s="1"/>
      <c r="I65" s="1"/>
      <c r="J65" s="1"/>
      <c r="K65" s="1"/>
      <c r="L65" s="1"/>
      <c r="M65" s="1"/>
    </row>
    <row r="66" spans="1:20" s="22" customFormat="1" ht="14.4" x14ac:dyDescent="0.3">
      <c r="G66" s="14"/>
    </row>
    <row r="67" spans="1:20" s="22" customFormat="1" ht="14.4" x14ac:dyDescent="0.3">
      <c r="G67" s="14"/>
    </row>
    <row r="68" spans="1:20" s="22" customFormat="1" ht="14.4" x14ac:dyDescent="0.3">
      <c r="G68" s="14"/>
    </row>
    <row r="69" spans="1:20" s="22" customFormat="1" ht="14.4" x14ac:dyDescent="0.3">
      <c r="G69" s="14"/>
    </row>
    <row r="70" spans="1:20" s="22" customFormat="1" ht="14.4" x14ac:dyDescent="0.3">
      <c r="G70" s="14"/>
    </row>
    <row r="71" spans="1:20" s="22" customFormat="1" x14ac:dyDescent="0.3">
      <c r="G71" s="26"/>
      <c r="N71" s="1"/>
    </row>
    <row r="72" spans="1:20" s="22" customFormat="1" ht="14.4" x14ac:dyDescent="0.3">
      <c r="G72" s="14"/>
    </row>
    <row r="73" spans="1:20" s="22" customFormat="1" ht="14.4" x14ac:dyDescent="0.3">
      <c r="G73" s="14"/>
    </row>
    <row r="74" spans="1:20" s="22" customFormat="1" ht="14.4" x14ac:dyDescent="0.3">
      <c r="G74" s="14"/>
    </row>
    <row r="75" spans="1:20" s="22" customFormat="1" ht="14.4" x14ac:dyDescent="0.3">
      <c r="G75" s="14"/>
    </row>
    <row r="76" spans="1:20" s="22" customFormat="1" ht="14.4" x14ac:dyDescent="0.3">
      <c r="G76" s="14"/>
    </row>
    <row r="77" spans="1:20" s="22" customFormat="1" ht="14.4" x14ac:dyDescent="0.3">
      <c r="G77" s="14"/>
    </row>
    <row r="78" spans="1:20" s="22" customFormat="1" ht="14.4" x14ac:dyDescent="0.3">
      <c r="G78" s="14"/>
    </row>
    <row r="79" spans="1:20" s="15" customFormat="1" ht="14.4" x14ac:dyDescent="0.3">
      <c r="A79" s="22"/>
      <c r="B79" s="22"/>
      <c r="C79" s="22"/>
      <c r="D79" s="22"/>
      <c r="E79" s="22"/>
      <c r="F79" s="22"/>
      <c r="G79" s="14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1:20" s="15" customFormat="1" ht="14.4" x14ac:dyDescent="0.3">
      <c r="A80" s="22"/>
      <c r="B80" s="22"/>
      <c r="C80" s="22"/>
      <c r="D80" s="22"/>
      <c r="E80" s="22"/>
      <c r="F80" s="22"/>
      <c r="G80" s="14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spans="1:20" s="15" customFormat="1" ht="14.4" x14ac:dyDescent="0.3">
      <c r="A81" s="22"/>
      <c r="B81" s="22"/>
      <c r="C81" s="22"/>
      <c r="D81" s="22"/>
      <c r="E81" s="22"/>
      <c r="F81" s="22"/>
      <c r="G81" s="14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1:20" s="24" customFormat="1" ht="14.4" x14ac:dyDescent="0.3">
      <c r="A82" s="22"/>
      <c r="B82" s="22"/>
      <c r="C82" s="22"/>
      <c r="D82" s="22"/>
      <c r="E82" s="22"/>
      <c r="F82" s="22"/>
      <c r="G82" s="14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  <row r="83" spans="1:20" s="24" customFormat="1" ht="14.4" x14ac:dyDescent="0.3">
      <c r="A83" s="22"/>
      <c r="B83" s="22"/>
      <c r="C83" s="22"/>
      <c r="D83" s="22"/>
      <c r="E83" s="22"/>
      <c r="F83" s="22"/>
      <c r="G83" s="14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1:20" ht="14.4" x14ac:dyDescent="0.3">
      <c r="A84" s="22"/>
      <c r="B84" s="22"/>
      <c r="C84" s="22"/>
      <c r="D84" s="22"/>
      <c r="E84" s="22"/>
      <c r="F84" s="22"/>
      <c r="G84" s="14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spans="1:20" ht="14.4" x14ac:dyDescent="0.3">
      <c r="A85" s="13"/>
      <c r="B85" s="13"/>
      <c r="C85" s="15"/>
      <c r="D85" s="17"/>
      <c r="E85" s="13"/>
      <c r="F85" s="16"/>
      <c r="G85" s="14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</row>
    <row r="86" spans="1:20" ht="14.4" x14ac:dyDescent="0.3">
      <c r="A86" s="13"/>
      <c r="B86" s="13"/>
      <c r="C86" s="15"/>
      <c r="D86" s="17"/>
      <c r="E86" s="13"/>
      <c r="F86" s="16"/>
      <c r="G86" s="14"/>
      <c r="H86" s="22"/>
      <c r="I86" s="22"/>
      <c r="J86" s="22"/>
      <c r="K86" s="22"/>
      <c r="L86" s="22"/>
      <c r="M86" s="22"/>
      <c r="N86" s="22"/>
      <c r="O86" s="15"/>
      <c r="P86" s="15"/>
      <c r="Q86" s="15"/>
      <c r="R86" s="15"/>
      <c r="S86" s="15"/>
      <c r="T86" s="15"/>
    </row>
    <row r="87" spans="1:20" ht="14.4" x14ac:dyDescent="0.3">
      <c r="A87" s="17"/>
      <c r="B87" s="17"/>
      <c r="C87" s="13"/>
      <c r="D87" s="17"/>
      <c r="E87" s="13"/>
      <c r="F87" s="16"/>
      <c r="G87" s="14"/>
      <c r="H87" s="22"/>
      <c r="I87" s="22"/>
      <c r="J87" s="22"/>
      <c r="K87" s="22"/>
      <c r="L87" s="22"/>
      <c r="M87" s="22"/>
      <c r="N87" s="22"/>
      <c r="O87" s="15"/>
      <c r="P87" s="15"/>
      <c r="Q87" s="15"/>
      <c r="R87" s="15"/>
      <c r="S87" s="15"/>
      <c r="T87" s="15"/>
    </row>
    <row r="88" spans="1:20" ht="14.4" x14ac:dyDescent="0.3">
      <c r="A88" s="26"/>
      <c r="B88" s="37"/>
      <c r="C88" s="23"/>
      <c r="D88" s="12"/>
      <c r="E88" s="23"/>
      <c r="F88" s="12"/>
      <c r="G88" s="14"/>
      <c r="H88" s="22"/>
      <c r="I88" s="22"/>
      <c r="J88" s="22"/>
      <c r="K88" s="22"/>
      <c r="L88" s="22"/>
      <c r="M88" s="22"/>
      <c r="N88" s="22"/>
      <c r="O88" s="15"/>
      <c r="P88" s="15"/>
      <c r="Q88" s="15"/>
      <c r="R88" s="15"/>
      <c r="S88" s="15"/>
      <c r="T88" s="15"/>
    </row>
    <row r="89" spans="1:20" ht="14.4" x14ac:dyDescent="0.3">
      <c r="A89" s="26"/>
      <c r="B89" s="37"/>
      <c r="C89" s="23"/>
      <c r="D89" s="12"/>
      <c r="E89" s="23"/>
      <c r="F89" s="12"/>
      <c r="G89" s="14"/>
      <c r="H89" s="22"/>
      <c r="I89" s="22"/>
      <c r="J89" s="22"/>
      <c r="K89" s="22"/>
      <c r="L89" s="22"/>
      <c r="M89" s="22"/>
      <c r="N89" s="22"/>
      <c r="O89" s="24"/>
      <c r="P89" s="24"/>
      <c r="Q89" s="24"/>
      <c r="R89" s="24"/>
      <c r="S89" s="24"/>
      <c r="T89" s="24"/>
    </row>
    <row r="90" spans="1:20" ht="14.4" x14ac:dyDescent="0.3">
      <c r="D90" s="5"/>
      <c r="F90" s="5"/>
      <c r="G90" s="18"/>
      <c r="H90" s="15"/>
      <c r="I90" s="15"/>
      <c r="J90" s="15"/>
      <c r="K90" s="15"/>
      <c r="L90" s="15"/>
      <c r="M90" s="15"/>
      <c r="N90" s="22"/>
      <c r="O90" s="24"/>
      <c r="P90" s="24"/>
      <c r="Q90" s="24"/>
      <c r="R90" s="24"/>
      <c r="S90" s="24"/>
      <c r="T90" s="24"/>
    </row>
    <row r="91" spans="1:20" ht="14.4" x14ac:dyDescent="0.3">
      <c r="D91" s="5"/>
      <c r="F91" s="5"/>
      <c r="G91" s="18"/>
      <c r="H91" s="15"/>
      <c r="I91" s="15"/>
      <c r="J91" s="15"/>
      <c r="K91" s="15"/>
      <c r="L91" s="15"/>
      <c r="M91" s="15"/>
      <c r="N91" s="22"/>
    </row>
    <row r="92" spans="1:20" ht="14.4" x14ac:dyDescent="0.3">
      <c r="D92" s="5"/>
      <c r="F92" s="5"/>
      <c r="G92" s="18"/>
      <c r="H92" s="15"/>
      <c r="I92" s="15"/>
      <c r="J92" s="15"/>
      <c r="K92" s="15"/>
      <c r="L92" s="15"/>
      <c r="M92" s="15"/>
      <c r="N92" s="22"/>
    </row>
    <row r="93" spans="1:20" ht="14.4" x14ac:dyDescent="0.3">
      <c r="G93" s="18"/>
      <c r="H93" s="24"/>
      <c r="I93" s="24"/>
      <c r="J93" s="24"/>
      <c r="K93" s="24"/>
      <c r="L93" s="24"/>
      <c r="M93" s="24"/>
      <c r="N93" s="22"/>
    </row>
    <row r="94" spans="1:20" ht="14.4" x14ac:dyDescent="0.3">
      <c r="D94" s="5"/>
      <c r="F94" s="5"/>
      <c r="G94" s="19"/>
      <c r="H94" s="24"/>
      <c r="I94" s="24"/>
      <c r="J94" s="24"/>
      <c r="K94" s="24"/>
      <c r="L94" s="24"/>
      <c r="M94" s="24"/>
      <c r="N94" s="22"/>
    </row>
    <row r="95" spans="1:20" ht="14.4" x14ac:dyDescent="0.3">
      <c r="D95" s="5"/>
      <c r="F95" s="5"/>
      <c r="G95" s="19"/>
      <c r="N95" s="22"/>
    </row>
    <row r="96" spans="1:20" ht="14.4" x14ac:dyDescent="0.3">
      <c r="D96" s="5"/>
      <c r="F96" s="5"/>
      <c r="G96" s="19"/>
      <c r="N96" s="15"/>
    </row>
    <row r="97" spans="4:14" ht="14.4" x14ac:dyDescent="0.3">
      <c r="D97" s="5"/>
      <c r="F97" s="5"/>
      <c r="G97" s="19"/>
      <c r="N97" s="15"/>
    </row>
    <row r="98" spans="4:14" ht="14.4" x14ac:dyDescent="0.3">
      <c r="G98" s="19"/>
      <c r="N98" s="15"/>
    </row>
    <row r="99" spans="4:14" ht="14.4" x14ac:dyDescent="0.3">
      <c r="G99" s="23"/>
      <c r="N99" s="24"/>
    </row>
    <row r="100" spans="4:14" ht="14.4" x14ac:dyDescent="0.3">
      <c r="G100" s="23"/>
      <c r="N100" s="24"/>
    </row>
    <row r="101" spans="4:14" x14ac:dyDescent="0.3">
      <c r="G101" s="5"/>
    </row>
    <row r="102" spans="4:14" x14ac:dyDescent="0.3">
      <c r="G102" s="5"/>
    </row>
    <row r="103" spans="4:14" x14ac:dyDescent="0.3">
      <c r="G103" s="5"/>
    </row>
    <row r="105" spans="4:14" x14ac:dyDescent="0.3">
      <c r="G105" s="5"/>
    </row>
    <row r="106" spans="4:14" x14ac:dyDescent="0.3">
      <c r="G106" s="5"/>
    </row>
    <row r="107" spans="4:14" x14ac:dyDescent="0.3">
      <c r="G107" s="5"/>
    </row>
    <row r="108" spans="4:14" x14ac:dyDescent="0.3">
      <c r="G108" s="5"/>
    </row>
  </sheetData>
  <dataConsolidate/>
  <mergeCells count="29">
    <mergeCell ref="Q44:Q45"/>
    <mergeCell ref="O5:P5"/>
    <mergeCell ref="Q13:Q14"/>
    <mergeCell ref="Q17:Q18"/>
    <mergeCell ref="Q29:Q30"/>
    <mergeCell ref="Q31:Q32"/>
    <mergeCell ref="O48:Q48"/>
    <mergeCell ref="H47:J47"/>
    <mergeCell ref="A1:C1"/>
    <mergeCell ref="A4:F4"/>
    <mergeCell ref="A40:C40"/>
    <mergeCell ref="H4:M4"/>
    <mergeCell ref="D3:H3"/>
    <mergeCell ref="J3:O3"/>
    <mergeCell ref="A3:C3"/>
    <mergeCell ref="A5:B5"/>
    <mergeCell ref="H5:I5"/>
    <mergeCell ref="D44:E44"/>
    <mergeCell ref="D45:E45"/>
    <mergeCell ref="D46:E46"/>
    <mergeCell ref="D48:E48"/>
    <mergeCell ref="O4:T4"/>
    <mergeCell ref="C18:C19"/>
    <mergeCell ref="J35:J36"/>
    <mergeCell ref="J42:J43"/>
    <mergeCell ref="J23:J24"/>
    <mergeCell ref="J12:J14"/>
    <mergeCell ref="J16:J17"/>
    <mergeCell ref="J18:J19"/>
  </mergeCells>
  <conditionalFormatting sqref="C47">
    <cfRule type="cellIs" dxfId="70" priority="9" operator="equal">
      <formula>0</formula>
    </cfRule>
  </conditionalFormatting>
  <conditionalFormatting sqref="F6">
    <cfRule type="cellIs" dxfId="69" priority="8" stopIfTrue="1" operator="equal">
      <formula>0</formula>
    </cfRule>
  </conditionalFormatting>
  <conditionalFormatting sqref="F6">
    <cfRule type="cellIs" dxfId="68" priority="7" stopIfTrue="1" operator="equal">
      <formula>1</formula>
    </cfRule>
  </conditionalFormatting>
  <conditionalFormatting sqref="F7:F40">
    <cfRule type="cellIs" dxfId="67" priority="6" stopIfTrue="1" operator="equal">
      <formula>0</formula>
    </cfRule>
  </conditionalFormatting>
  <conditionalFormatting sqref="F7:F40">
    <cfRule type="cellIs" dxfId="66" priority="5" stopIfTrue="1" operator="equal">
      <formula>1</formula>
    </cfRule>
  </conditionalFormatting>
  <conditionalFormatting sqref="M6:M47">
    <cfRule type="cellIs" dxfId="65" priority="4" stopIfTrue="1" operator="equal">
      <formula>0</formula>
    </cfRule>
  </conditionalFormatting>
  <conditionalFormatting sqref="M6:M47">
    <cfRule type="cellIs" dxfId="64" priority="3" stopIfTrue="1" operator="equal">
      <formula>1</formula>
    </cfRule>
  </conditionalFormatting>
  <conditionalFormatting sqref="T6:T48">
    <cfRule type="cellIs" dxfId="63" priority="2" stopIfTrue="1" operator="equal">
      <formula>0</formula>
    </cfRule>
  </conditionalFormatting>
  <conditionalFormatting sqref="T6:T48">
    <cfRule type="cellIs" dxfId="62" priority="1" stopIfTrue="1" operator="equal">
      <formula>1</formula>
    </cfRule>
  </conditionalFormatting>
  <hyperlinks>
    <hyperlink ref="A1" location="Index" display="Back to Index" xr:uid="{00000000-0004-0000-0000-000000000000}"/>
  </hyperlinks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75" orientation="landscape" r:id="rId1"/>
  <headerFooter>
    <oddFooter>&amp;L&amp;K03-020www.justmaths.co.uk &amp;C                &amp;R&amp;K03-020©JustMaths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F7E24-80F0-429A-BBA3-C11CB9C5510C}">
  <sheetPr>
    <pageSetUpPr fitToPage="1"/>
  </sheetPr>
  <dimension ref="A1:T108"/>
  <sheetViews>
    <sheetView showGridLines="0" view="pageBreakPreview" zoomScale="70" zoomScaleNormal="100" zoomScaleSheetLayoutView="70" workbookViewId="0">
      <pane ySplit="3" topLeftCell="A13" activePane="bottomLeft" state="frozen"/>
      <selection pane="bottomLeft" activeCell="D48" sqref="D48:E48"/>
    </sheetView>
  </sheetViews>
  <sheetFormatPr defaultColWidth="9.109375" defaultRowHeight="13.8" x14ac:dyDescent="0.3"/>
  <cols>
    <col min="1" max="1" width="3.33203125" style="6" bestFit="1" customWidth="1"/>
    <col min="2" max="2" width="3.33203125" style="6" customWidth="1"/>
    <col min="3" max="3" width="42.77734375" style="5" bestFit="1" customWidth="1"/>
    <col min="4" max="4" width="3.33203125" style="11" bestFit="1" customWidth="1"/>
    <col min="5" max="5" width="6" style="5" bestFit="1" customWidth="1"/>
    <col min="6" max="6" width="7.33203125" style="3" bestFit="1" customWidth="1"/>
    <col min="7" max="7" width="2" style="4" customWidth="1"/>
    <col min="8" max="8" width="3.33203125" style="1" bestFit="1" customWidth="1"/>
    <col min="9" max="9" width="3.33203125" style="1" customWidth="1"/>
    <col min="10" max="10" width="41.109375" style="1" bestFit="1" customWidth="1"/>
    <col min="11" max="11" width="3.33203125" style="1" bestFit="1" customWidth="1"/>
    <col min="12" max="12" width="6" style="1" bestFit="1" customWidth="1"/>
    <col min="13" max="13" width="5" style="1" bestFit="1" customWidth="1"/>
    <col min="14" max="14" width="1.77734375" style="1" customWidth="1"/>
    <col min="15" max="15" width="3.33203125" style="1" bestFit="1" customWidth="1"/>
    <col min="16" max="16" width="3.33203125" style="1" customWidth="1"/>
    <col min="17" max="17" width="40.77734375" style="1" bestFit="1" customWidth="1"/>
    <col min="18" max="18" width="3.33203125" style="1" bestFit="1" customWidth="1"/>
    <col min="19" max="19" width="6" style="1" bestFit="1" customWidth="1"/>
    <col min="20" max="20" width="5" style="1" bestFit="1" customWidth="1"/>
    <col min="21" max="16384" width="9.109375" style="1"/>
  </cols>
  <sheetData>
    <row r="1" spans="1:20" ht="24" hidden="1" thickBot="1" x14ac:dyDescent="0.35">
      <c r="A1" s="141" t="s">
        <v>3</v>
      </c>
      <c r="B1" s="141"/>
      <c r="C1" s="141"/>
      <c r="D1" s="58"/>
      <c r="E1" s="2">
        <v>1</v>
      </c>
    </row>
    <row r="2" spans="1:20" ht="24" thickBot="1" x14ac:dyDescent="0.35">
      <c r="A2" s="58"/>
      <c r="B2" s="58"/>
      <c r="C2" s="58" t="s">
        <v>137</v>
      </c>
      <c r="D2" s="58"/>
      <c r="E2" s="2">
        <v>1</v>
      </c>
    </row>
    <row r="3" spans="1:20" ht="33.6" x14ac:dyDescent="0.3">
      <c r="A3" s="144" t="s">
        <v>42</v>
      </c>
      <c r="B3" s="144"/>
      <c r="C3" s="144"/>
      <c r="D3" s="143" t="s">
        <v>14</v>
      </c>
      <c r="E3" s="143"/>
      <c r="F3" s="143"/>
      <c r="G3" s="143"/>
      <c r="H3" s="143"/>
      <c r="I3" s="60"/>
      <c r="J3" s="143">
        <f>VLOOKUP(E2,AQAP1, 3, FALSE)</f>
        <v>0</v>
      </c>
      <c r="K3" s="143"/>
      <c r="L3" s="143"/>
      <c r="M3" s="143"/>
      <c r="N3" s="143"/>
      <c r="O3" s="143"/>
      <c r="P3" s="60"/>
    </row>
    <row r="4" spans="1:20" ht="14.4" thickBot="1" x14ac:dyDescent="0.35">
      <c r="A4" s="142" t="s">
        <v>6</v>
      </c>
      <c r="B4" s="142"/>
      <c r="C4" s="142"/>
      <c r="D4" s="142"/>
      <c r="E4" s="142"/>
      <c r="F4" s="142"/>
      <c r="G4" s="59"/>
      <c r="H4" s="142" t="s">
        <v>7</v>
      </c>
      <c r="I4" s="142"/>
      <c r="J4" s="142"/>
      <c r="K4" s="142"/>
      <c r="L4" s="142"/>
      <c r="M4" s="142"/>
      <c r="O4" s="142" t="s">
        <v>8</v>
      </c>
      <c r="P4" s="142"/>
      <c r="Q4" s="142"/>
      <c r="R4" s="142"/>
      <c r="S4" s="142"/>
      <c r="T4" s="142"/>
    </row>
    <row r="5" spans="1:20" ht="21" thickBot="1" x14ac:dyDescent="0.35">
      <c r="A5" s="145" t="s">
        <v>1</v>
      </c>
      <c r="B5" s="146"/>
      <c r="C5" s="7" t="s">
        <v>0</v>
      </c>
      <c r="D5" s="8" t="s">
        <v>4</v>
      </c>
      <c r="E5" s="61" t="s">
        <v>2</v>
      </c>
      <c r="F5" s="10" t="s">
        <v>12</v>
      </c>
      <c r="G5" s="59"/>
      <c r="H5" s="145" t="s">
        <v>1</v>
      </c>
      <c r="I5" s="146"/>
      <c r="J5" s="7" t="s">
        <v>0</v>
      </c>
      <c r="K5" s="8" t="s">
        <v>4</v>
      </c>
      <c r="L5" s="61" t="s">
        <v>2</v>
      </c>
      <c r="M5" s="10" t="s">
        <v>12</v>
      </c>
      <c r="O5" s="145" t="s">
        <v>1</v>
      </c>
      <c r="P5" s="146"/>
      <c r="Q5" s="7" t="s">
        <v>0</v>
      </c>
      <c r="R5" s="8" t="s">
        <v>4</v>
      </c>
      <c r="S5" s="61" t="s">
        <v>2</v>
      </c>
      <c r="T5" s="10" t="s">
        <v>12</v>
      </c>
    </row>
    <row r="6" spans="1:20" s="19" customFormat="1" ht="14.4" x14ac:dyDescent="0.3">
      <c r="A6" s="88">
        <v>1</v>
      </c>
      <c r="B6" s="89"/>
      <c r="C6" s="90" t="s">
        <v>68</v>
      </c>
      <c r="D6" s="91">
        <v>1</v>
      </c>
      <c r="E6" s="113"/>
      <c r="F6" s="114"/>
      <c r="G6" s="14"/>
      <c r="H6" s="54">
        <v>1</v>
      </c>
      <c r="I6" s="55"/>
      <c r="J6" s="48" t="s">
        <v>69</v>
      </c>
      <c r="K6" s="49">
        <v>1</v>
      </c>
      <c r="L6" s="29"/>
      <c r="M6" s="30"/>
      <c r="O6" s="54">
        <v>1</v>
      </c>
      <c r="P6" s="55"/>
      <c r="Q6" s="56" t="s">
        <v>41</v>
      </c>
      <c r="R6" s="49">
        <v>1</v>
      </c>
      <c r="S6" s="29"/>
      <c r="T6" s="30"/>
    </row>
    <row r="7" spans="1:20" s="19" customFormat="1" ht="14.4" x14ac:dyDescent="0.3">
      <c r="A7" s="92">
        <v>2</v>
      </c>
      <c r="B7" s="87"/>
      <c r="C7" s="76" t="s">
        <v>43</v>
      </c>
      <c r="D7" s="73">
        <v>1</v>
      </c>
      <c r="E7" s="115"/>
      <c r="F7" s="116"/>
      <c r="G7" s="14"/>
      <c r="H7" s="44">
        <v>2</v>
      </c>
      <c r="I7" s="45"/>
      <c r="J7" s="50" t="s">
        <v>16</v>
      </c>
      <c r="K7" s="41">
        <v>1</v>
      </c>
      <c r="L7" s="31"/>
      <c r="M7" s="32"/>
      <c r="O7" s="44">
        <v>2</v>
      </c>
      <c r="P7" s="45"/>
      <c r="Q7" s="40" t="s">
        <v>58</v>
      </c>
      <c r="R7" s="41">
        <v>1</v>
      </c>
      <c r="S7" s="31"/>
      <c r="T7" s="32"/>
    </row>
    <row r="8" spans="1:20" s="19" customFormat="1" ht="14.4" x14ac:dyDescent="0.3">
      <c r="A8" s="82">
        <v>3</v>
      </c>
      <c r="B8" s="74"/>
      <c r="C8" s="85" t="s">
        <v>44</v>
      </c>
      <c r="D8" s="83">
        <v>1</v>
      </c>
      <c r="E8" s="115"/>
      <c r="F8" s="116"/>
      <c r="G8" s="14"/>
      <c r="H8" s="44">
        <v>3</v>
      </c>
      <c r="I8" s="45"/>
      <c r="J8" s="50" t="s">
        <v>87</v>
      </c>
      <c r="K8" s="41">
        <v>1</v>
      </c>
      <c r="L8" s="31"/>
      <c r="M8" s="32"/>
      <c r="O8" s="44">
        <v>3</v>
      </c>
      <c r="P8" s="45"/>
      <c r="Q8" s="40" t="s">
        <v>88</v>
      </c>
      <c r="R8" s="41">
        <v>1</v>
      </c>
      <c r="S8" s="31"/>
      <c r="T8" s="32"/>
    </row>
    <row r="9" spans="1:20" s="19" customFormat="1" ht="14.4" x14ac:dyDescent="0.3">
      <c r="A9" s="82">
        <v>4</v>
      </c>
      <c r="B9" s="74"/>
      <c r="C9" s="85" t="s">
        <v>30</v>
      </c>
      <c r="D9" s="83">
        <v>1</v>
      </c>
      <c r="E9" s="115"/>
      <c r="F9" s="116"/>
      <c r="G9" s="14"/>
      <c r="H9" s="44">
        <v>4</v>
      </c>
      <c r="I9" s="45"/>
      <c r="J9" s="50" t="s">
        <v>71</v>
      </c>
      <c r="K9" s="41">
        <v>1</v>
      </c>
      <c r="L9" s="31"/>
      <c r="M9" s="32"/>
      <c r="O9" s="44">
        <v>4</v>
      </c>
      <c r="P9" s="45"/>
      <c r="Q9" s="40" t="s">
        <v>21</v>
      </c>
      <c r="R9" s="41">
        <v>1</v>
      </c>
      <c r="S9" s="31"/>
      <c r="T9" s="32"/>
    </row>
    <row r="10" spans="1:20" s="19" customFormat="1" ht="14.4" x14ac:dyDescent="0.3">
      <c r="A10" s="77">
        <v>5</v>
      </c>
      <c r="B10" s="71"/>
      <c r="C10" s="81" t="s">
        <v>45</v>
      </c>
      <c r="D10" s="78">
        <v>3</v>
      </c>
      <c r="E10" s="117"/>
      <c r="F10" s="118"/>
      <c r="G10" s="14"/>
      <c r="H10" s="64">
        <v>5</v>
      </c>
      <c r="I10" s="70" t="s">
        <v>17</v>
      </c>
      <c r="J10" s="102" t="s">
        <v>21</v>
      </c>
      <c r="K10" s="68">
        <v>1</v>
      </c>
      <c r="L10" s="65"/>
      <c r="M10" s="69"/>
      <c r="O10" s="64">
        <v>5</v>
      </c>
      <c r="P10" s="70" t="s">
        <v>17</v>
      </c>
      <c r="Q10" s="63" t="s">
        <v>32</v>
      </c>
      <c r="R10" s="68">
        <v>2</v>
      </c>
      <c r="S10" s="65"/>
      <c r="T10" s="69"/>
    </row>
    <row r="11" spans="1:20" s="19" customFormat="1" ht="14.4" x14ac:dyDescent="0.3">
      <c r="A11" s="64">
        <v>6</v>
      </c>
      <c r="B11" s="70" t="s">
        <v>17</v>
      </c>
      <c r="C11" s="63" t="s">
        <v>46</v>
      </c>
      <c r="D11" s="68">
        <v>4</v>
      </c>
      <c r="E11" s="119"/>
      <c r="F11" s="120"/>
      <c r="G11" s="14"/>
      <c r="H11" s="77">
        <v>5</v>
      </c>
      <c r="I11" s="71" t="s">
        <v>18</v>
      </c>
      <c r="J11" s="104" t="s">
        <v>72</v>
      </c>
      <c r="K11" s="78">
        <v>1</v>
      </c>
      <c r="L11" s="75"/>
      <c r="M11" s="84"/>
      <c r="O11" s="77">
        <v>5</v>
      </c>
      <c r="P11" s="71" t="s">
        <v>18</v>
      </c>
      <c r="Q11" s="81" t="s">
        <v>89</v>
      </c>
      <c r="R11" s="78">
        <v>3</v>
      </c>
      <c r="S11" s="75"/>
      <c r="T11" s="84"/>
    </row>
    <row r="12" spans="1:20" s="19" customFormat="1" ht="14.4" x14ac:dyDescent="0.3">
      <c r="A12" s="82">
        <v>6</v>
      </c>
      <c r="B12" s="74" t="s">
        <v>18</v>
      </c>
      <c r="C12" s="85" t="s">
        <v>47</v>
      </c>
      <c r="D12" s="83">
        <v>2</v>
      </c>
      <c r="E12" s="115"/>
      <c r="F12" s="118"/>
      <c r="G12" s="14"/>
      <c r="H12" s="64">
        <v>6</v>
      </c>
      <c r="I12" s="70" t="s">
        <v>17</v>
      </c>
      <c r="J12" s="134" t="s">
        <v>35</v>
      </c>
      <c r="K12" s="68">
        <v>1</v>
      </c>
      <c r="L12" s="65"/>
      <c r="M12" s="69"/>
      <c r="O12" s="44">
        <v>6</v>
      </c>
      <c r="P12" s="45"/>
      <c r="Q12" s="40" t="s">
        <v>90</v>
      </c>
      <c r="R12" s="41">
        <v>4</v>
      </c>
      <c r="S12" s="31"/>
      <c r="T12" s="32"/>
    </row>
    <row r="13" spans="1:20" s="19" customFormat="1" ht="14.4" x14ac:dyDescent="0.3">
      <c r="A13" s="64">
        <v>7</v>
      </c>
      <c r="B13" s="70"/>
      <c r="C13" s="63" t="s">
        <v>48</v>
      </c>
      <c r="D13" s="68">
        <v>2</v>
      </c>
      <c r="E13" s="119"/>
      <c r="F13" s="120"/>
      <c r="G13" s="14"/>
      <c r="H13" s="82">
        <v>6</v>
      </c>
      <c r="I13" s="74" t="s">
        <v>18</v>
      </c>
      <c r="J13" s="138"/>
      <c r="K13" s="83">
        <v>1</v>
      </c>
      <c r="L13" s="72"/>
      <c r="M13" s="80"/>
      <c r="O13" s="64">
        <v>7</v>
      </c>
      <c r="P13" s="70" t="s">
        <v>17</v>
      </c>
      <c r="Q13" s="132" t="s">
        <v>91</v>
      </c>
      <c r="R13" s="68">
        <v>1</v>
      </c>
      <c r="S13" s="65"/>
      <c r="T13" s="69"/>
    </row>
    <row r="14" spans="1:20" s="19" customFormat="1" ht="14.4" x14ac:dyDescent="0.3">
      <c r="A14" s="82">
        <v>8</v>
      </c>
      <c r="B14" s="74"/>
      <c r="C14" s="85" t="s">
        <v>24</v>
      </c>
      <c r="D14" s="83">
        <v>6</v>
      </c>
      <c r="E14" s="115"/>
      <c r="F14" s="116"/>
      <c r="G14" s="14"/>
      <c r="H14" s="77">
        <v>6</v>
      </c>
      <c r="I14" s="71" t="s">
        <v>19</v>
      </c>
      <c r="J14" s="135"/>
      <c r="K14" s="78">
        <v>1</v>
      </c>
      <c r="L14" s="75"/>
      <c r="M14" s="84"/>
      <c r="O14" s="77">
        <v>7</v>
      </c>
      <c r="P14" s="71" t="s">
        <v>18</v>
      </c>
      <c r="Q14" s="133"/>
      <c r="R14" s="78">
        <v>1</v>
      </c>
      <c r="S14" s="75"/>
      <c r="T14" s="84"/>
    </row>
    <row r="15" spans="1:20" s="19" customFormat="1" ht="14.4" x14ac:dyDescent="0.3">
      <c r="A15" s="77">
        <v>9</v>
      </c>
      <c r="B15" s="71"/>
      <c r="C15" s="81" t="s">
        <v>49</v>
      </c>
      <c r="D15" s="78">
        <v>2</v>
      </c>
      <c r="E15" s="117"/>
      <c r="F15" s="118"/>
      <c r="G15" s="14"/>
      <c r="H15" s="44">
        <v>7</v>
      </c>
      <c r="I15" s="45"/>
      <c r="J15" s="50" t="s">
        <v>38</v>
      </c>
      <c r="K15" s="41">
        <v>2</v>
      </c>
      <c r="L15" s="31"/>
      <c r="M15" s="32"/>
      <c r="O15" s="64">
        <v>8</v>
      </c>
      <c r="P15" s="70" t="s">
        <v>17</v>
      </c>
      <c r="Q15" s="63" t="s">
        <v>34</v>
      </c>
      <c r="R15" s="68">
        <v>1</v>
      </c>
      <c r="S15" s="65"/>
      <c r="T15" s="69"/>
    </row>
    <row r="16" spans="1:20" s="19" customFormat="1" ht="14.4" x14ac:dyDescent="0.3">
      <c r="A16" s="44">
        <v>10</v>
      </c>
      <c r="B16" s="45"/>
      <c r="C16" s="40" t="s">
        <v>25</v>
      </c>
      <c r="D16" s="41">
        <v>2</v>
      </c>
      <c r="E16" s="121"/>
      <c r="F16" s="122"/>
      <c r="G16" s="14"/>
      <c r="H16" s="64">
        <v>8</v>
      </c>
      <c r="I16" s="70" t="s">
        <v>17</v>
      </c>
      <c r="J16" s="134" t="s">
        <v>73</v>
      </c>
      <c r="K16" s="68">
        <v>1</v>
      </c>
      <c r="L16" s="65"/>
      <c r="M16" s="69"/>
      <c r="O16" s="82">
        <v>8</v>
      </c>
      <c r="P16" s="74" t="s">
        <v>18</v>
      </c>
      <c r="Q16" s="85" t="s">
        <v>39</v>
      </c>
      <c r="R16" s="83">
        <v>2</v>
      </c>
      <c r="S16" s="72"/>
      <c r="T16" s="80"/>
    </row>
    <row r="17" spans="1:20" s="19" customFormat="1" ht="14.4" x14ac:dyDescent="0.3">
      <c r="A17" s="44">
        <v>11</v>
      </c>
      <c r="B17" s="45"/>
      <c r="C17" s="40" t="s">
        <v>50</v>
      </c>
      <c r="D17" s="41">
        <v>4</v>
      </c>
      <c r="E17" s="121"/>
      <c r="F17" s="122"/>
      <c r="G17" s="14"/>
      <c r="H17" s="82">
        <v>8</v>
      </c>
      <c r="I17" s="74" t="s">
        <v>18</v>
      </c>
      <c r="J17" s="138"/>
      <c r="K17" s="83">
        <v>1</v>
      </c>
      <c r="L17" s="72"/>
      <c r="M17" s="80"/>
      <c r="O17" s="82">
        <v>8</v>
      </c>
      <c r="P17" s="74" t="s">
        <v>19</v>
      </c>
      <c r="Q17" s="150" t="s">
        <v>34</v>
      </c>
      <c r="R17" s="83">
        <v>2</v>
      </c>
      <c r="S17" s="72"/>
      <c r="T17" s="80"/>
    </row>
    <row r="18" spans="1:20" s="19" customFormat="1" ht="14.4" x14ac:dyDescent="0.3">
      <c r="A18" s="64">
        <v>12</v>
      </c>
      <c r="B18" s="70" t="s">
        <v>17</v>
      </c>
      <c r="C18" s="132" t="s">
        <v>51</v>
      </c>
      <c r="D18" s="68">
        <v>1</v>
      </c>
      <c r="E18" s="119"/>
      <c r="F18" s="120"/>
      <c r="G18" s="14"/>
      <c r="H18" s="82">
        <v>8</v>
      </c>
      <c r="I18" s="74" t="s">
        <v>19</v>
      </c>
      <c r="J18" s="138" t="s">
        <v>31</v>
      </c>
      <c r="K18" s="83">
        <v>3</v>
      </c>
      <c r="L18" s="72"/>
      <c r="M18" s="80"/>
      <c r="O18" s="77">
        <v>8</v>
      </c>
      <c r="P18" s="71" t="s">
        <v>20</v>
      </c>
      <c r="Q18" s="133"/>
      <c r="R18" s="78">
        <v>1</v>
      </c>
      <c r="S18" s="75"/>
      <c r="T18" s="84"/>
    </row>
    <row r="19" spans="1:20" s="19" customFormat="1" ht="14.4" x14ac:dyDescent="0.3">
      <c r="A19" s="77">
        <v>12</v>
      </c>
      <c r="B19" s="71" t="s">
        <v>18</v>
      </c>
      <c r="C19" s="133"/>
      <c r="D19" s="78">
        <v>4</v>
      </c>
      <c r="E19" s="117"/>
      <c r="F19" s="118"/>
      <c r="G19" s="14"/>
      <c r="H19" s="77">
        <v>8</v>
      </c>
      <c r="I19" s="71" t="s">
        <v>20</v>
      </c>
      <c r="J19" s="135"/>
      <c r="K19" s="78">
        <v>1</v>
      </c>
      <c r="L19" s="75"/>
      <c r="M19" s="84"/>
      <c r="O19" s="64">
        <v>9</v>
      </c>
      <c r="P19" s="70" t="s">
        <v>17</v>
      </c>
      <c r="Q19" s="63" t="s">
        <v>92</v>
      </c>
      <c r="R19" s="68">
        <v>2</v>
      </c>
      <c r="S19" s="65"/>
      <c r="T19" s="69"/>
    </row>
    <row r="20" spans="1:20" s="19" customFormat="1" ht="14.4" x14ac:dyDescent="0.3">
      <c r="A20" s="77">
        <v>13</v>
      </c>
      <c r="B20" s="71"/>
      <c r="C20" s="81" t="s">
        <v>52</v>
      </c>
      <c r="D20" s="78">
        <v>3</v>
      </c>
      <c r="E20" s="117"/>
      <c r="F20" s="122"/>
      <c r="G20" s="14"/>
      <c r="H20" s="44">
        <v>9</v>
      </c>
      <c r="I20" s="45"/>
      <c r="J20" s="50" t="s">
        <v>24</v>
      </c>
      <c r="K20" s="41">
        <v>2</v>
      </c>
      <c r="L20" s="31"/>
      <c r="M20" s="32"/>
      <c r="O20" s="77">
        <v>9</v>
      </c>
      <c r="P20" s="71" t="s">
        <v>18</v>
      </c>
      <c r="Q20" s="81" t="s">
        <v>27</v>
      </c>
      <c r="R20" s="78">
        <v>1</v>
      </c>
      <c r="S20" s="127"/>
      <c r="T20" s="128"/>
    </row>
    <row r="21" spans="1:20" s="19" customFormat="1" ht="14.4" x14ac:dyDescent="0.3">
      <c r="A21" s="64">
        <v>14</v>
      </c>
      <c r="B21" s="70" t="s">
        <v>17</v>
      </c>
      <c r="C21" s="63" t="s">
        <v>53</v>
      </c>
      <c r="D21" s="68">
        <v>4</v>
      </c>
      <c r="E21" s="119"/>
      <c r="F21" s="120"/>
      <c r="G21" s="14"/>
      <c r="H21" s="44">
        <v>10</v>
      </c>
      <c r="I21" s="45"/>
      <c r="J21" s="50" t="s">
        <v>26</v>
      </c>
      <c r="K21" s="41">
        <v>2</v>
      </c>
      <c r="L21" s="31"/>
      <c r="M21" s="32"/>
      <c r="O21" s="44">
        <v>10</v>
      </c>
      <c r="P21" s="45"/>
      <c r="Q21" s="40" t="s">
        <v>93</v>
      </c>
      <c r="R21" s="41">
        <v>3</v>
      </c>
      <c r="S21" s="31"/>
      <c r="T21" s="32"/>
    </row>
    <row r="22" spans="1:20" s="19" customFormat="1" ht="14.4" x14ac:dyDescent="0.3">
      <c r="A22" s="77">
        <v>14</v>
      </c>
      <c r="B22" s="71" t="s">
        <v>18</v>
      </c>
      <c r="C22" s="81" t="s">
        <v>27</v>
      </c>
      <c r="D22" s="78">
        <v>1</v>
      </c>
      <c r="E22" s="117"/>
      <c r="F22" s="118"/>
      <c r="G22" s="14"/>
      <c r="H22" s="44">
        <v>11</v>
      </c>
      <c r="I22" s="45"/>
      <c r="J22" s="50" t="s">
        <v>30</v>
      </c>
      <c r="K22" s="41">
        <v>2</v>
      </c>
      <c r="L22" s="31"/>
      <c r="M22" s="32"/>
      <c r="O22" s="44">
        <v>11</v>
      </c>
      <c r="P22" s="45"/>
      <c r="Q22" s="40" t="s">
        <v>40</v>
      </c>
      <c r="R22" s="41">
        <v>3</v>
      </c>
      <c r="S22" s="31"/>
      <c r="T22" s="32"/>
    </row>
    <row r="23" spans="1:20" s="19" customFormat="1" ht="14.4" x14ac:dyDescent="0.3">
      <c r="A23" s="44">
        <v>15</v>
      </c>
      <c r="B23" s="45"/>
      <c r="C23" s="40" t="s">
        <v>54</v>
      </c>
      <c r="D23" s="41">
        <v>3</v>
      </c>
      <c r="E23" s="121"/>
      <c r="F23" s="122"/>
      <c r="G23" s="14"/>
      <c r="H23" s="64">
        <v>12</v>
      </c>
      <c r="I23" s="70" t="s">
        <v>17</v>
      </c>
      <c r="J23" s="134" t="s">
        <v>74</v>
      </c>
      <c r="K23" s="68">
        <v>2</v>
      </c>
      <c r="L23" s="65"/>
      <c r="M23" s="69"/>
      <c r="O23" s="44">
        <v>12</v>
      </c>
      <c r="P23" s="45"/>
      <c r="Q23" s="40" t="s">
        <v>106</v>
      </c>
      <c r="R23" s="41">
        <v>2</v>
      </c>
      <c r="S23" s="31"/>
      <c r="T23" s="32"/>
    </row>
    <row r="24" spans="1:20" s="19" customFormat="1" ht="14.4" x14ac:dyDescent="0.3">
      <c r="A24" s="64">
        <v>16</v>
      </c>
      <c r="B24" s="70" t="s">
        <v>17</v>
      </c>
      <c r="C24" s="63" t="s">
        <v>55</v>
      </c>
      <c r="D24" s="68">
        <v>2</v>
      </c>
      <c r="E24" s="119"/>
      <c r="F24" s="120"/>
      <c r="G24" s="14"/>
      <c r="H24" s="82">
        <v>12</v>
      </c>
      <c r="I24" s="74" t="s">
        <v>18</v>
      </c>
      <c r="J24" s="138"/>
      <c r="K24" s="83">
        <v>1</v>
      </c>
      <c r="L24" s="72"/>
      <c r="M24" s="80"/>
      <c r="O24" s="64">
        <v>13</v>
      </c>
      <c r="P24" s="70" t="s">
        <v>17</v>
      </c>
      <c r="Q24" s="63" t="s">
        <v>107</v>
      </c>
      <c r="R24" s="68">
        <v>1</v>
      </c>
      <c r="S24" s="65"/>
      <c r="T24" s="69"/>
    </row>
    <row r="25" spans="1:20" s="19" customFormat="1" ht="14.4" x14ac:dyDescent="0.3">
      <c r="A25" s="77">
        <v>16</v>
      </c>
      <c r="B25" s="71" t="s">
        <v>18</v>
      </c>
      <c r="C25" s="81" t="s">
        <v>56</v>
      </c>
      <c r="D25" s="78">
        <v>2</v>
      </c>
      <c r="E25" s="117"/>
      <c r="F25" s="116"/>
      <c r="G25" s="14"/>
      <c r="H25" s="77">
        <v>12</v>
      </c>
      <c r="I25" s="71" t="s">
        <v>19</v>
      </c>
      <c r="J25" s="104" t="s">
        <v>23</v>
      </c>
      <c r="K25" s="78">
        <v>5</v>
      </c>
      <c r="L25" s="75"/>
      <c r="M25" s="84"/>
      <c r="O25" s="77">
        <v>13</v>
      </c>
      <c r="P25" s="71" t="s">
        <v>18</v>
      </c>
      <c r="Q25" s="81" t="s">
        <v>59</v>
      </c>
      <c r="R25" s="78">
        <v>1</v>
      </c>
      <c r="S25" s="75"/>
      <c r="T25" s="84"/>
    </row>
    <row r="26" spans="1:20" s="19" customFormat="1" ht="14.4" x14ac:dyDescent="0.3">
      <c r="A26" s="44">
        <v>17</v>
      </c>
      <c r="B26" s="45"/>
      <c r="C26" s="40" t="s">
        <v>22</v>
      </c>
      <c r="D26" s="41">
        <v>1</v>
      </c>
      <c r="E26" s="121"/>
      <c r="F26" s="120"/>
      <c r="G26" s="14"/>
      <c r="H26" s="44">
        <v>13</v>
      </c>
      <c r="I26" s="45"/>
      <c r="J26" s="50" t="s">
        <v>75</v>
      </c>
      <c r="K26" s="41">
        <v>2</v>
      </c>
      <c r="L26" s="31"/>
      <c r="M26" s="32"/>
      <c r="O26" s="64">
        <v>14</v>
      </c>
      <c r="P26" s="70" t="s">
        <v>17</v>
      </c>
      <c r="Q26" s="63" t="s">
        <v>94</v>
      </c>
      <c r="R26" s="68">
        <v>1</v>
      </c>
      <c r="S26" s="65"/>
      <c r="T26" s="69"/>
    </row>
    <row r="27" spans="1:20" s="19" customFormat="1" ht="14.4" x14ac:dyDescent="0.3">
      <c r="A27" s="44">
        <v>18</v>
      </c>
      <c r="B27" s="45"/>
      <c r="C27" s="40" t="s">
        <v>57</v>
      </c>
      <c r="D27" s="41">
        <v>2</v>
      </c>
      <c r="E27" s="121"/>
      <c r="F27" s="122"/>
      <c r="G27" s="14"/>
      <c r="H27" s="44">
        <v>14</v>
      </c>
      <c r="I27" s="45"/>
      <c r="J27" s="50" t="s">
        <v>15</v>
      </c>
      <c r="K27" s="41">
        <v>3</v>
      </c>
      <c r="L27" s="31"/>
      <c r="M27" s="32"/>
      <c r="O27" s="77">
        <v>14</v>
      </c>
      <c r="P27" s="71" t="s">
        <v>18</v>
      </c>
      <c r="Q27" s="81" t="s">
        <v>95</v>
      </c>
      <c r="R27" s="78">
        <v>1</v>
      </c>
      <c r="S27" s="75"/>
      <c r="T27" s="84"/>
    </row>
    <row r="28" spans="1:20" s="19" customFormat="1" ht="14.4" x14ac:dyDescent="0.3">
      <c r="A28" s="64">
        <v>19</v>
      </c>
      <c r="B28" s="70" t="s">
        <v>17</v>
      </c>
      <c r="C28" s="63" t="s">
        <v>67</v>
      </c>
      <c r="D28" s="68">
        <v>2</v>
      </c>
      <c r="E28" s="119"/>
      <c r="F28" s="120"/>
      <c r="G28" s="14"/>
      <c r="H28" s="44">
        <v>15</v>
      </c>
      <c r="I28" s="45"/>
      <c r="J28" s="50" t="s">
        <v>76</v>
      </c>
      <c r="K28" s="41">
        <v>2</v>
      </c>
      <c r="L28" s="31"/>
      <c r="M28" s="32"/>
      <c r="O28" s="44">
        <v>15</v>
      </c>
      <c r="P28" s="45"/>
      <c r="Q28" s="40" t="s">
        <v>96</v>
      </c>
      <c r="R28" s="41">
        <v>3</v>
      </c>
      <c r="S28" s="31"/>
      <c r="T28" s="32"/>
    </row>
    <row r="29" spans="1:20" s="19" customFormat="1" ht="14.4" x14ac:dyDescent="0.3">
      <c r="A29" s="77">
        <v>19</v>
      </c>
      <c r="B29" s="71" t="s">
        <v>18</v>
      </c>
      <c r="C29" s="81" t="s">
        <v>58</v>
      </c>
      <c r="D29" s="78">
        <v>2</v>
      </c>
      <c r="E29" s="117"/>
      <c r="F29" s="118"/>
      <c r="G29" s="14"/>
      <c r="H29" s="44">
        <v>16</v>
      </c>
      <c r="I29" s="45"/>
      <c r="J29" s="50" t="s">
        <v>37</v>
      </c>
      <c r="K29" s="41">
        <v>1</v>
      </c>
      <c r="L29" s="31"/>
      <c r="M29" s="32"/>
      <c r="O29" s="64">
        <v>16</v>
      </c>
      <c r="P29" s="70" t="s">
        <v>17</v>
      </c>
      <c r="Q29" s="132" t="s">
        <v>36</v>
      </c>
      <c r="R29" s="68">
        <v>2</v>
      </c>
      <c r="S29" s="65"/>
      <c r="T29" s="69"/>
    </row>
    <row r="30" spans="1:20" s="19" customFormat="1" ht="14.4" x14ac:dyDescent="0.3">
      <c r="A30" s="44">
        <v>20</v>
      </c>
      <c r="B30" s="45"/>
      <c r="C30" s="40" t="s">
        <v>59</v>
      </c>
      <c r="D30" s="41">
        <v>3</v>
      </c>
      <c r="E30" s="121"/>
      <c r="F30" s="122"/>
      <c r="G30" s="14"/>
      <c r="H30" s="44">
        <v>17</v>
      </c>
      <c r="I30" s="45"/>
      <c r="J30" s="50" t="s">
        <v>70</v>
      </c>
      <c r="K30" s="41">
        <v>1</v>
      </c>
      <c r="L30" s="31"/>
      <c r="M30" s="32"/>
      <c r="O30" s="77">
        <v>16</v>
      </c>
      <c r="P30" s="71" t="s">
        <v>18</v>
      </c>
      <c r="Q30" s="133"/>
      <c r="R30" s="78">
        <v>1</v>
      </c>
      <c r="S30" s="75"/>
      <c r="T30" s="84"/>
    </row>
    <row r="31" spans="1:20" s="19" customFormat="1" ht="14.4" x14ac:dyDescent="0.3">
      <c r="A31" s="44">
        <v>21</v>
      </c>
      <c r="B31" s="45"/>
      <c r="C31" s="40" t="s">
        <v>60</v>
      </c>
      <c r="D31" s="41">
        <v>5</v>
      </c>
      <c r="E31" s="121"/>
      <c r="F31" s="122"/>
      <c r="G31" s="14"/>
      <c r="H31" s="44">
        <v>18</v>
      </c>
      <c r="I31" s="45"/>
      <c r="J31" s="50" t="s">
        <v>23</v>
      </c>
      <c r="K31" s="41">
        <v>6</v>
      </c>
      <c r="L31" s="31"/>
      <c r="M31" s="32"/>
      <c r="O31" s="64">
        <v>17</v>
      </c>
      <c r="P31" s="70" t="s">
        <v>17</v>
      </c>
      <c r="Q31" s="151" t="s">
        <v>77</v>
      </c>
      <c r="R31" s="68">
        <v>1</v>
      </c>
      <c r="S31" s="65"/>
      <c r="T31" s="69"/>
    </row>
    <row r="32" spans="1:20" s="19" customFormat="1" ht="14.4" x14ac:dyDescent="0.3">
      <c r="A32" s="82">
        <v>22</v>
      </c>
      <c r="B32" s="74" t="s">
        <v>17</v>
      </c>
      <c r="C32" s="85" t="s">
        <v>61</v>
      </c>
      <c r="D32" s="83">
        <v>1</v>
      </c>
      <c r="E32" s="115"/>
      <c r="F32" s="120"/>
      <c r="G32" s="14"/>
      <c r="H32" s="44">
        <v>19</v>
      </c>
      <c r="I32" s="45"/>
      <c r="J32" s="50" t="s">
        <v>77</v>
      </c>
      <c r="K32" s="41">
        <v>2</v>
      </c>
      <c r="L32" s="31"/>
      <c r="M32" s="32"/>
      <c r="O32" s="77">
        <v>17</v>
      </c>
      <c r="P32" s="71" t="s">
        <v>18</v>
      </c>
      <c r="Q32" s="152"/>
      <c r="R32" s="78">
        <v>1</v>
      </c>
      <c r="S32" s="75"/>
      <c r="T32" s="84"/>
    </row>
    <row r="33" spans="1:20" s="19" customFormat="1" ht="14.4" x14ac:dyDescent="0.3">
      <c r="A33" s="77">
        <v>22</v>
      </c>
      <c r="B33" s="71" t="s">
        <v>18</v>
      </c>
      <c r="C33" s="81" t="s">
        <v>62</v>
      </c>
      <c r="D33" s="78">
        <v>1</v>
      </c>
      <c r="E33" s="117"/>
      <c r="F33" s="118"/>
      <c r="G33" s="14"/>
      <c r="H33" s="64">
        <v>20</v>
      </c>
      <c r="I33" s="70" t="s">
        <v>17</v>
      </c>
      <c r="J33" s="102" t="s">
        <v>78</v>
      </c>
      <c r="K33" s="68">
        <v>1</v>
      </c>
      <c r="L33" s="65"/>
      <c r="M33" s="69"/>
      <c r="O33" s="44">
        <v>18</v>
      </c>
      <c r="P33" s="45"/>
      <c r="Q33" s="40" t="s">
        <v>15</v>
      </c>
      <c r="R33" s="41">
        <v>5</v>
      </c>
      <c r="S33" s="31"/>
      <c r="T33" s="32"/>
    </row>
    <row r="34" spans="1:20" s="19" customFormat="1" ht="14.4" x14ac:dyDescent="0.3">
      <c r="A34" s="44">
        <v>23</v>
      </c>
      <c r="B34" s="45"/>
      <c r="C34" s="40" t="s">
        <v>63</v>
      </c>
      <c r="D34" s="41">
        <v>2</v>
      </c>
      <c r="E34" s="121"/>
      <c r="F34" s="122"/>
      <c r="G34" s="14"/>
      <c r="H34" s="77">
        <v>20</v>
      </c>
      <c r="I34" s="71" t="s">
        <v>18</v>
      </c>
      <c r="J34" s="104" t="s">
        <v>27</v>
      </c>
      <c r="K34" s="78">
        <v>1</v>
      </c>
      <c r="L34" s="75"/>
      <c r="M34" s="84"/>
      <c r="O34" s="64">
        <v>19</v>
      </c>
      <c r="P34" s="70" t="s">
        <v>17</v>
      </c>
      <c r="Q34" s="63" t="s">
        <v>45</v>
      </c>
      <c r="R34" s="68">
        <v>2</v>
      </c>
      <c r="S34" s="65"/>
      <c r="T34" s="69"/>
    </row>
    <row r="35" spans="1:20" s="19" customFormat="1" ht="14.4" x14ac:dyDescent="0.3">
      <c r="A35" s="44">
        <v>24</v>
      </c>
      <c r="B35" s="45"/>
      <c r="C35" s="40" t="s">
        <v>37</v>
      </c>
      <c r="D35" s="41">
        <v>1</v>
      </c>
      <c r="E35" s="121"/>
      <c r="F35" s="122"/>
      <c r="G35" s="14"/>
      <c r="H35" s="64">
        <v>21</v>
      </c>
      <c r="I35" s="70" t="s">
        <v>17</v>
      </c>
      <c r="J35" s="134" t="s">
        <v>79</v>
      </c>
      <c r="K35" s="68">
        <v>5</v>
      </c>
      <c r="L35" s="65"/>
      <c r="M35" s="69"/>
      <c r="O35" s="77">
        <v>19</v>
      </c>
      <c r="P35" s="71" t="s">
        <v>18</v>
      </c>
      <c r="Q35" s="81" t="s">
        <v>26</v>
      </c>
      <c r="R35" s="78">
        <v>2</v>
      </c>
      <c r="S35" s="75"/>
      <c r="T35" s="84"/>
    </row>
    <row r="36" spans="1:20" s="19" customFormat="1" ht="14.4" x14ac:dyDescent="0.3">
      <c r="A36" s="44">
        <v>25</v>
      </c>
      <c r="B36" s="45"/>
      <c r="C36" s="40" t="s">
        <v>64</v>
      </c>
      <c r="D36" s="41">
        <v>4</v>
      </c>
      <c r="E36" s="121"/>
      <c r="F36" s="122"/>
      <c r="G36" s="14"/>
      <c r="H36" s="77">
        <v>21</v>
      </c>
      <c r="I36" s="71" t="s">
        <v>18</v>
      </c>
      <c r="J36" s="135"/>
      <c r="K36" s="78">
        <v>1</v>
      </c>
      <c r="L36" s="75"/>
      <c r="M36" s="84"/>
      <c r="O36" s="44">
        <v>20</v>
      </c>
      <c r="P36" s="45"/>
      <c r="Q36" s="40" t="s">
        <v>23</v>
      </c>
      <c r="R36" s="41">
        <v>3</v>
      </c>
      <c r="S36" s="31"/>
      <c r="T36" s="32"/>
    </row>
    <row r="37" spans="1:20" s="19" customFormat="1" ht="14.4" x14ac:dyDescent="0.3">
      <c r="A37" s="44">
        <v>26</v>
      </c>
      <c r="B37" s="45"/>
      <c r="C37" s="40" t="s">
        <v>29</v>
      </c>
      <c r="D37" s="41">
        <v>3</v>
      </c>
      <c r="E37" s="121"/>
      <c r="F37" s="122"/>
      <c r="G37" s="14"/>
      <c r="H37" s="44">
        <v>22</v>
      </c>
      <c r="I37" s="45"/>
      <c r="J37" s="50" t="s">
        <v>33</v>
      </c>
      <c r="K37" s="41">
        <v>3</v>
      </c>
      <c r="L37" s="31"/>
      <c r="M37" s="32"/>
      <c r="O37" s="44">
        <v>21</v>
      </c>
      <c r="P37" s="45"/>
      <c r="Q37" s="40" t="s">
        <v>97</v>
      </c>
      <c r="R37" s="41">
        <v>3</v>
      </c>
      <c r="S37" s="31"/>
      <c r="T37" s="32"/>
    </row>
    <row r="38" spans="1:20" s="13" customFormat="1" ht="14.4" x14ac:dyDescent="0.3">
      <c r="A38" s="44">
        <v>27</v>
      </c>
      <c r="B38" s="45"/>
      <c r="C38" s="40" t="s">
        <v>65</v>
      </c>
      <c r="D38" s="41">
        <v>1</v>
      </c>
      <c r="E38" s="121"/>
      <c r="F38" s="122"/>
      <c r="G38" s="14"/>
      <c r="H38" s="64">
        <v>23</v>
      </c>
      <c r="I38" s="70" t="s">
        <v>17</v>
      </c>
      <c r="J38" s="102" t="s">
        <v>80</v>
      </c>
      <c r="K38" s="68">
        <v>3</v>
      </c>
      <c r="L38" s="65"/>
      <c r="M38" s="69"/>
      <c r="N38" s="19"/>
      <c r="O38" s="64">
        <v>22</v>
      </c>
      <c r="P38" s="70" t="s">
        <v>17</v>
      </c>
      <c r="Q38" s="63" t="s">
        <v>44</v>
      </c>
      <c r="R38" s="68">
        <v>1</v>
      </c>
      <c r="S38" s="65"/>
      <c r="T38" s="69"/>
    </row>
    <row r="39" spans="1:20" s="19" customFormat="1" ht="15" thickBot="1" x14ac:dyDescent="0.35">
      <c r="A39" s="46">
        <v>28</v>
      </c>
      <c r="B39" s="47"/>
      <c r="C39" s="42" t="s">
        <v>66</v>
      </c>
      <c r="D39" s="43">
        <v>3</v>
      </c>
      <c r="E39" s="123"/>
      <c r="F39" s="124"/>
      <c r="G39" s="14"/>
      <c r="H39" s="77">
        <v>23</v>
      </c>
      <c r="I39" s="71" t="s">
        <v>18</v>
      </c>
      <c r="J39" s="104" t="s">
        <v>81</v>
      </c>
      <c r="K39" s="78">
        <v>1</v>
      </c>
      <c r="L39" s="75"/>
      <c r="M39" s="84"/>
      <c r="O39" s="77">
        <v>22</v>
      </c>
      <c r="P39" s="71" t="s">
        <v>18</v>
      </c>
      <c r="Q39" s="81" t="s">
        <v>98</v>
      </c>
      <c r="R39" s="78">
        <v>1</v>
      </c>
      <c r="S39" s="75"/>
      <c r="T39" s="84"/>
    </row>
    <row r="40" spans="1:20" s="19" customFormat="1" ht="15" thickBot="1" x14ac:dyDescent="0.35">
      <c r="A40" s="139" t="s">
        <v>5</v>
      </c>
      <c r="B40" s="139"/>
      <c r="C40" s="139"/>
      <c r="D40" s="27">
        <f>SUM(D6:D39)</f>
        <v>80</v>
      </c>
      <c r="E40" s="125"/>
      <c r="F40" s="126"/>
      <c r="G40" s="14"/>
      <c r="H40" s="44">
        <v>24</v>
      </c>
      <c r="I40" s="45"/>
      <c r="J40" s="51" t="s">
        <v>28</v>
      </c>
      <c r="K40" s="41">
        <v>3</v>
      </c>
      <c r="L40" s="31"/>
      <c r="M40" s="32"/>
      <c r="O40" s="64">
        <v>23</v>
      </c>
      <c r="P40" s="70" t="s">
        <v>17</v>
      </c>
      <c r="Q40" s="63" t="s">
        <v>99</v>
      </c>
      <c r="R40" s="68">
        <v>2</v>
      </c>
      <c r="S40" s="65"/>
      <c r="T40" s="69"/>
    </row>
    <row r="41" spans="1:20" s="19" customFormat="1" ht="14.4" x14ac:dyDescent="0.3">
      <c r="G41" s="14"/>
      <c r="H41" s="44">
        <v>25</v>
      </c>
      <c r="I41" s="45"/>
      <c r="J41" s="51" t="s">
        <v>82</v>
      </c>
      <c r="K41" s="41">
        <v>4</v>
      </c>
      <c r="L41" s="31"/>
      <c r="M41" s="32"/>
      <c r="O41" s="77">
        <v>23</v>
      </c>
      <c r="P41" s="71" t="s">
        <v>18</v>
      </c>
      <c r="Q41" s="81" t="s">
        <v>100</v>
      </c>
      <c r="R41" s="78">
        <v>2</v>
      </c>
      <c r="S41" s="75"/>
      <c r="T41" s="84"/>
    </row>
    <row r="42" spans="1:20" s="19" customFormat="1" ht="14.4" x14ac:dyDescent="0.3">
      <c r="C42" s="21" t="s">
        <v>108</v>
      </c>
      <c r="G42" s="14"/>
      <c r="H42" s="64">
        <v>26</v>
      </c>
      <c r="I42" s="70" t="s">
        <v>17</v>
      </c>
      <c r="J42" s="136" t="s">
        <v>83</v>
      </c>
      <c r="K42" s="68">
        <v>2</v>
      </c>
      <c r="L42" s="65"/>
      <c r="M42" s="69"/>
      <c r="O42" s="64">
        <v>24</v>
      </c>
      <c r="P42" s="70" t="s">
        <v>17</v>
      </c>
      <c r="Q42" s="63" t="s">
        <v>101</v>
      </c>
      <c r="R42" s="68">
        <v>4</v>
      </c>
      <c r="S42" s="129"/>
      <c r="T42" s="130"/>
    </row>
    <row r="43" spans="1:20" s="19" customFormat="1" ht="15" thickBot="1" x14ac:dyDescent="0.35">
      <c r="A43" s="22"/>
      <c r="B43" s="22"/>
      <c r="C43" s="22"/>
      <c r="D43" s="22"/>
      <c r="E43" s="22"/>
      <c r="F43" s="22"/>
      <c r="G43" s="14"/>
      <c r="H43" s="77">
        <v>26</v>
      </c>
      <c r="I43" s="71" t="s">
        <v>18</v>
      </c>
      <c r="J43" s="137"/>
      <c r="K43" s="78">
        <v>2</v>
      </c>
      <c r="L43" s="75"/>
      <c r="M43" s="84"/>
      <c r="O43" s="77">
        <v>24</v>
      </c>
      <c r="P43" s="71" t="s">
        <v>18</v>
      </c>
      <c r="Q43" s="81" t="s">
        <v>102</v>
      </c>
      <c r="R43" s="78">
        <v>3</v>
      </c>
      <c r="S43" s="127"/>
      <c r="T43" s="128"/>
    </row>
    <row r="44" spans="1:20" s="19" customFormat="1" ht="15" thickBot="1" x14ac:dyDescent="0.35">
      <c r="A44" s="6"/>
      <c r="B44" s="6"/>
      <c r="C44" s="57" t="s">
        <v>9</v>
      </c>
      <c r="D44" s="147"/>
      <c r="E44" s="148"/>
      <c r="F44" s="3"/>
      <c r="G44" s="14"/>
      <c r="H44" s="44">
        <v>27</v>
      </c>
      <c r="I44" s="45"/>
      <c r="J44" s="51" t="s">
        <v>84</v>
      </c>
      <c r="K44" s="41">
        <v>2</v>
      </c>
      <c r="L44" s="31"/>
      <c r="M44" s="32"/>
      <c r="O44" s="64">
        <v>25</v>
      </c>
      <c r="P44" s="70" t="s">
        <v>17</v>
      </c>
      <c r="Q44" s="132" t="s">
        <v>103</v>
      </c>
      <c r="R44" s="68">
        <v>3</v>
      </c>
      <c r="S44" s="129"/>
      <c r="T44" s="130"/>
    </row>
    <row r="45" spans="1:20" s="19" customFormat="1" ht="15" thickBot="1" x14ac:dyDescent="0.35">
      <c r="A45" s="22"/>
      <c r="B45" s="22"/>
      <c r="C45" s="57" t="s">
        <v>10</v>
      </c>
      <c r="D45" s="147"/>
      <c r="E45" s="148"/>
      <c r="F45" s="22"/>
      <c r="G45" s="14"/>
      <c r="H45" s="44">
        <v>28</v>
      </c>
      <c r="I45" s="45"/>
      <c r="J45" s="51" t="s">
        <v>85</v>
      </c>
      <c r="K45" s="41">
        <v>2</v>
      </c>
      <c r="L45" s="31"/>
      <c r="M45" s="32"/>
      <c r="O45" s="77">
        <v>25</v>
      </c>
      <c r="P45" s="71" t="s">
        <v>18</v>
      </c>
      <c r="Q45" s="133"/>
      <c r="R45" s="78">
        <v>2</v>
      </c>
      <c r="S45" s="127"/>
      <c r="T45" s="84"/>
    </row>
    <row r="46" spans="1:20" s="19" customFormat="1" ht="15" thickBot="1" x14ac:dyDescent="0.35">
      <c r="A46" s="22"/>
      <c r="B46" s="22"/>
      <c r="C46" s="57" t="s">
        <v>11</v>
      </c>
      <c r="D46" s="147"/>
      <c r="E46" s="148"/>
      <c r="F46" s="22"/>
      <c r="G46" s="14"/>
      <c r="H46" s="46">
        <v>29</v>
      </c>
      <c r="I46" s="47"/>
      <c r="J46" s="52" t="s">
        <v>86</v>
      </c>
      <c r="K46" s="43">
        <v>2</v>
      </c>
      <c r="L46" s="35"/>
      <c r="M46" s="53"/>
      <c r="O46" s="44">
        <v>26</v>
      </c>
      <c r="P46" s="45"/>
      <c r="Q46" s="40" t="s">
        <v>104</v>
      </c>
      <c r="R46" s="41">
        <v>1</v>
      </c>
      <c r="S46" s="33"/>
      <c r="T46" s="39"/>
    </row>
    <row r="47" spans="1:20" s="19" customFormat="1" ht="15" thickBot="1" x14ac:dyDescent="0.35">
      <c r="A47" s="22"/>
      <c r="B47" s="22"/>
      <c r="C47" s="20">
        <f>VLOOKUP(E2,AQAP1, 8, FALSE)</f>
        <v>0</v>
      </c>
      <c r="D47" s="20"/>
      <c r="E47" s="57"/>
      <c r="F47" s="22"/>
      <c r="G47" s="14"/>
      <c r="H47" s="139" t="s">
        <v>5</v>
      </c>
      <c r="I47" s="139"/>
      <c r="J47" s="139"/>
      <c r="K47" s="27">
        <f>SUM(K6:K46)</f>
        <v>80</v>
      </c>
      <c r="L47" s="27"/>
      <c r="M47" s="28"/>
      <c r="O47" s="46">
        <v>27</v>
      </c>
      <c r="P47" s="47"/>
      <c r="Q47" s="42" t="s">
        <v>105</v>
      </c>
      <c r="R47" s="43">
        <v>2</v>
      </c>
      <c r="S47" s="35"/>
      <c r="T47" s="53"/>
    </row>
    <row r="48" spans="1:20" s="19" customFormat="1" ht="15" thickBot="1" x14ac:dyDescent="0.35">
      <c r="A48" s="22"/>
      <c r="B48" s="22"/>
      <c r="C48" s="57" t="s">
        <v>13</v>
      </c>
      <c r="D48" s="153"/>
      <c r="E48" s="149"/>
      <c r="F48" s="22"/>
      <c r="G48" s="14"/>
      <c r="O48" s="139" t="s">
        <v>5</v>
      </c>
      <c r="P48" s="139"/>
      <c r="Q48" s="140"/>
      <c r="R48" s="27">
        <f>SUM(R6:R47)</f>
        <v>80</v>
      </c>
      <c r="S48" s="27"/>
      <c r="T48" s="28"/>
    </row>
    <row r="49" spans="1:20" s="19" customFormat="1" ht="14.4" x14ac:dyDescent="0.3">
      <c r="A49" s="22"/>
      <c r="B49" s="22"/>
      <c r="C49" s="22"/>
      <c r="D49" s="22"/>
      <c r="E49" s="22"/>
      <c r="F49" s="22"/>
      <c r="G49" s="14"/>
      <c r="H49" s="13"/>
      <c r="I49" s="13"/>
      <c r="J49" s="13"/>
      <c r="K49" s="13"/>
      <c r="L49" s="13"/>
      <c r="M49" s="13"/>
    </row>
    <row r="50" spans="1:20" s="22" customFormat="1" ht="14.4" x14ac:dyDescent="0.3">
      <c r="G50" s="14"/>
    </row>
    <row r="51" spans="1:20" s="22" customFormat="1" ht="14.4" x14ac:dyDescent="0.3">
      <c r="G51" s="14"/>
    </row>
    <row r="52" spans="1:20" s="22" customFormat="1" ht="14.4" x14ac:dyDescent="0.3">
      <c r="G52" s="14"/>
    </row>
    <row r="53" spans="1:20" s="22" customFormat="1" ht="14.4" x14ac:dyDescent="0.3">
      <c r="G53" s="14"/>
    </row>
    <row r="54" spans="1:20" ht="14.4" x14ac:dyDescent="0.3">
      <c r="A54" s="22"/>
      <c r="B54" s="22"/>
      <c r="C54" s="22"/>
      <c r="D54" s="22"/>
      <c r="E54" s="22"/>
      <c r="F54" s="22"/>
      <c r="G54" s="14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0" s="22" customFormat="1" ht="14.4" x14ac:dyDescent="0.3">
      <c r="G55" s="14"/>
    </row>
    <row r="56" spans="1:20" s="22" customFormat="1" ht="14.4" x14ac:dyDescent="0.3">
      <c r="G56" s="14"/>
    </row>
    <row r="57" spans="1:20" s="22" customFormat="1" ht="14.4" x14ac:dyDescent="0.3">
      <c r="G57" s="14"/>
    </row>
    <row r="58" spans="1:20" s="22" customFormat="1" ht="14.4" x14ac:dyDescent="0.3">
      <c r="G58" s="14"/>
    </row>
    <row r="59" spans="1:20" s="22" customFormat="1" ht="14.4" x14ac:dyDescent="0.3">
      <c r="G59" s="14"/>
    </row>
    <row r="60" spans="1:20" s="22" customFormat="1" ht="14.4" x14ac:dyDescent="0.3">
      <c r="A60" s="6"/>
      <c r="B60" s="6"/>
      <c r="C60" s="5"/>
      <c r="D60" s="11"/>
      <c r="E60" s="5"/>
      <c r="F60" s="3"/>
      <c r="G60" s="14"/>
    </row>
    <row r="61" spans="1:20" s="22" customFormat="1" ht="14.4" x14ac:dyDescent="0.3">
      <c r="G61" s="14"/>
      <c r="O61" s="1"/>
      <c r="P61" s="1"/>
      <c r="Q61" s="1"/>
      <c r="R61" s="1"/>
      <c r="S61" s="1"/>
      <c r="T61" s="1"/>
    </row>
    <row r="62" spans="1:20" s="22" customFormat="1" ht="14.4" x14ac:dyDescent="0.3">
      <c r="G62" s="14"/>
    </row>
    <row r="63" spans="1:20" s="22" customFormat="1" ht="14.4" x14ac:dyDescent="0.3">
      <c r="G63" s="14"/>
    </row>
    <row r="64" spans="1:20" s="22" customFormat="1" ht="14.4" x14ac:dyDescent="0.3">
      <c r="G64" s="14"/>
    </row>
    <row r="65" spans="1:20" s="22" customFormat="1" ht="14.4" x14ac:dyDescent="0.3">
      <c r="G65" s="14"/>
      <c r="H65" s="1"/>
      <c r="I65" s="1"/>
      <c r="J65" s="1"/>
      <c r="K65" s="1"/>
      <c r="L65" s="1"/>
      <c r="M65" s="1"/>
    </row>
    <row r="66" spans="1:20" s="22" customFormat="1" ht="14.4" x14ac:dyDescent="0.3">
      <c r="G66" s="14"/>
    </row>
    <row r="67" spans="1:20" s="22" customFormat="1" ht="14.4" x14ac:dyDescent="0.3">
      <c r="G67" s="14"/>
    </row>
    <row r="68" spans="1:20" s="22" customFormat="1" ht="14.4" x14ac:dyDescent="0.3">
      <c r="G68" s="14"/>
    </row>
    <row r="69" spans="1:20" s="22" customFormat="1" ht="14.4" x14ac:dyDescent="0.3">
      <c r="G69" s="14"/>
    </row>
    <row r="70" spans="1:20" s="22" customFormat="1" ht="14.4" x14ac:dyDescent="0.3">
      <c r="G70" s="14"/>
    </row>
    <row r="71" spans="1:20" s="22" customFormat="1" x14ac:dyDescent="0.3">
      <c r="G71" s="59"/>
      <c r="N71" s="1"/>
    </row>
    <row r="72" spans="1:20" s="22" customFormat="1" ht="14.4" x14ac:dyDescent="0.3">
      <c r="G72" s="14"/>
    </row>
    <row r="73" spans="1:20" s="22" customFormat="1" ht="14.4" x14ac:dyDescent="0.3">
      <c r="G73" s="14"/>
    </row>
    <row r="74" spans="1:20" s="22" customFormat="1" ht="14.4" x14ac:dyDescent="0.3">
      <c r="G74" s="14"/>
    </row>
    <row r="75" spans="1:20" s="22" customFormat="1" ht="14.4" x14ac:dyDescent="0.3">
      <c r="G75" s="14"/>
    </row>
    <row r="76" spans="1:20" s="22" customFormat="1" ht="14.4" x14ac:dyDescent="0.3">
      <c r="G76" s="14"/>
    </row>
    <row r="77" spans="1:20" s="22" customFormat="1" ht="14.4" x14ac:dyDescent="0.3">
      <c r="G77" s="14"/>
    </row>
    <row r="78" spans="1:20" s="22" customFormat="1" ht="14.4" x14ac:dyDescent="0.3">
      <c r="G78" s="14"/>
    </row>
    <row r="79" spans="1:20" s="15" customFormat="1" ht="14.4" x14ac:dyDescent="0.3">
      <c r="A79" s="22"/>
      <c r="B79" s="22"/>
      <c r="C79" s="22"/>
      <c r="D79" s="22"/>
      <c r="E79" s="22"/>
      <c r="F79" s="22"/>
      <c r="G79" s="14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1:20" s="15" customFormat="1" ht="14.4" x14ac:dyDescent="0.3">
      <c r="A80" s="22"/>
      <c r="B80" s="22"/>
      <c r="C80" s="22"/>
      <c r="D80" s="22"/>
      <c r="E80" s="22"/>
      <c r="F80" s="22"/>
      <c r="G80" s="14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spans="1:20" s="15" customFormat="1" ht="14.4" x14ac:dyDescent="0.3">
      <c r="A81" s="22"/>
      <c r="B81" s="22"/>
      <c r="C81" s="22"/>
      <c r="D81" s="22"/>
      <c r="E81" s="22"/>
      <c r="F81" s="22"/>
      <c r="G81" s="14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1:20" s="24" customFormat="1" ht="14.4" x14ac:dyDescent="0.3">
      <c r="A82" s="22"/>
      <c r="B82" s="22"/>
      <c r="C82" s="22"/>
      <c r="D82" s="22"/>
      <c r="E82" s="22"/>
      <c r="F82" s="22"/>
      <c r="G82" s="14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  <row r="83" spans="1:20" s="24" customFormat="1" ht="14.4" x14ac:dyDescent="0.3">
      <c r="A83" s="22"/>
      <c r="B83" s="22"/>
      <c r="C83" s="22"/>
      <c r="D83" s="22"/>
      <c r="E83" s="22"/>
      <c r="F83" s="22"/>
      <c r="G83" s="14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1:20" ht="14.4" x14ac:dyDescent="0.3">
      <c r="A84" s="22"/>
      <c r="B84" s="22"/>
      <c r="C84" s="22"/>
      <c r="D84" s="22"/>
      <c r="E84" s="22"/>
      <c r="F84" s="22"/>
      <c r="G84" s="14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spans="1:20" ht="14.4" x14ac:dyDescent="0.3">
      <c r="A85" s="13"/>
      <c r="B85" s="13"/>
      <c r="C85" s="15"/>
      <c r="D85" s="17"/>
      <c r="E85" s="13"/>
      <c r="F85" s="16"/>
      <c r="G85" s="14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</row>
    <row r="86" spans="1:20" ht="14.4" x14ac:dyDescent="0.3">
      <c r="A86" s="13"/>
      <c r="B86" s="13"/>
      <c r="C86" s="15"/>
      <c r="D86" s="17"/>
      <c r="E86" s="13"/>
      <c r="F86" s="16"/>
      <c r="G86" s="14"/>
      <c r="H86" s="22"/>
      <c r="I86" s="22"/>
      <c r="J86" s="22"/>
      <c r="K86" s="22"/>
      <c r="L86" s="22"/>
      <c r="M86" s="22"/>
      <c r="N86" s="22"/>
      <c r="O86" s="15"/>
      <c r="P86" s="15"/>
      <c r="Q86" s="15"/>
      <c r="R86" s="15"/>
      <c r="S86" s="15"/>
      <c r="T86" s="15"/>
    </row>
    <row r="87" spans="1:20" ht="14.4" x14ac:dyDescent="0.3">
      <c r="A87" s="17"/>
      <c r="B87" s="17"/>
      <c r="C87" s="13"/>
      <c r="D87" s="17"/>
      <c r="E87" s="13"/>
      <c r="F87" s="16"/>
      <c r="G87" s="14"/>
      <c r="H87" s="22"/>
      <c r="I87" s="22"/>
      <c r="J87" s="22"/>
      <c r="K87" s="22"/>
      <c r="L87" s="22"/>
      <c r="M87" s="22"/>
      <c r="N87" s="22"/>
      <c r="O87" s="15"/>
      <c r="P87" s="15"/>
      <c r="Q87" s="15"/>
      <c r="R87" s="15"/>
      <c r="S87" s="15"/>
      <c r="T87" s="15"/>
    </row>
    <row r="88" spans="1:20" ht="14.4" x14ac:dyDescent="0.3">
      <c r="A88" s="59"/>
      <c r="B88" s="59"/>
      <c r="C88" s="23"/>
      <c r="D88" s="12"/>
      <c r="E88" s="23"/>
      <c r="F88" s="12"/>
      <c r="G88" s="14"/>
      <c r="H88" s="22"/>
      <c r="I88" s="22"/>
      <c r="J88" s="22"/>
      <c r="K88" s="22"/>
      <c r="L88" s="22"/>
      <c r="M88" s="22"/>
      <c r="N88" s="22"/>
      <c r="O88" s="15"/>
      <c r="P88" s="15"/>
      <c r="Q88" s="15"/>
      <c r="R88" s="15"/>
      <c r="S88" s="15"/>
      <c r="T88" s="15"/>
    </row>
    <row r="89" spans="1:20" ht="14.4" x14ac:dyDescent="0.3">
      <c r="A89" s="59"/>
      <c r="B89" s="59"/>
      <c r="C89" s="23"/>
      <c r="D89" s="12"/>
      <c r="E89" s="23"/>
      <c r="F89" s="12"/>
      <c r="G89" s="14"/>
      <c r="H89" s="22"/>
      <c r="I89" s="22"/>
      <c r="J89" s="22"/>
      <c r="K89" s="22"/>
      <c r="L89" s="22"/>
      <c r="M89" s="22"/>
      <c r="N89" s="22"/>
      <c r="O89" s="24"/>
      <c r="P89" s="24"/>
      <c r="Q89" s="24"/>
      <c r="R89" s="24"/>
      <c r="S89" s="24"/>
      <c r="T89" s="24"/>
    </row>
    <row r="90" spans="1:20" ht="14.4" x14ac:dyDescent="0.3">
      <c r="D90" s="5"/>
      <c r="F90" s="5"/>
      <c r="G90" s="18"/>
      <c r="H90" s="15"/>
      <c r="I90" s="15"/>
      <c r="J90" s="15"/>
      <c r="K90" s="15"/>
      <c r="L90" s="15"/>
      <c r="M90" s="15"/>
      <c r="N90" s="22"/>
      <c r="O90" s="24"/>
      <c r="P90" s="24"/>
      <c r="Q90" s="24"/>
      <c r="R90" s="24"/>
      <c r="S90" s="24"/>
      <c r="T90" s="24"/>
    </row>
    <row r="91" spans="1:20" ht="14.4" x14ac:dyDescent="0.3">
      <c r="D91" s="5"/>
      <c r="F91" s="5"/>
      <c r="G91" s="18"/>
      <c r="H91" s="15"/>
      <c r="I91" s="15"/>
      <c r="J91" s="15"/>
      <c r="K91" s="15"/>
      <c r="L91" s="15"/>
      <c r="M91" s="15"/>
      <c r="N91" s="22"/>
    </row>
    <row r="92" spans="1:20" ht="14.4" x14ac:dyDescent="0.3">
      <c r="D92" s="5"/>
      <c r="F92" s="5"/>
      <c r="G92" s="18"/>
      <c r="H92" s="15"/>
      <c r="I92" s="15"/>
      <c r="J92" s="15"/>
      <c r="K92" s="15"/>
      <c r="L92" s="15"/>
      <c r="M92" s="15"/>
      <c r="N92" s="22"/>
    </row>
    <row r="93" spans="1:20" ht="14.4" x14ac:dyDescent="0.3">
      <c r="G93" s="18"/>
      <c r="H93" s="24"/>
      <c r="I93" s="24"/>
      <c r="J93" s="24"/>
      <c r="K93" s="24"/>
      <c r="L93" s="24"/>
      <c r="M93" s="24"/>
      <c r="N93" s="22"/>
    </row>
    <row r="94" spans="1:20" ht="14.4" x14ac:dyDescent="0.3">
      <c r="D94" s="5"/>
      <c r="F94" s="5"/>
      <c r="G94" s="19"/>
      <c r="H94" s="24"/>
      <c r="I94" s="24"/>
      <c r="J94" s="24"/>
      <c r="K94" s="24"/>
      <c r="L94" s="24"/>
      <c r="M94" s="24"/>
      <c r="N94" s="22"/>
    </row>
    <row r="95" spans="1:20" ht="14.4" x14ac:dyDescent="0.3">
      <c r="D95" s="5"/>
      <c r="F95" s="5"/>
      <c r="G95" s="19"/>
      <c r="N95" s="22"/>
    </row>
    <row r="96" spans="1:20" ht="14.4" x14ac:dyDescent="0.3">
      <c r="D96" s="5"/>
      <c r="F96" s="5"/>
      <c r="G96" s="19"/>
      <c r="N96" s="15"/>
    </row>
    <row r="97" spans="4:14" ht="14.4" x14ac:dyDescent="0.3">
      <c r="D97" s="5"/>
      <c r="F97" s="5"/>
      <c r="G97" s="19"/>
      <c r="N97" s="15"/>
    </row>
    <row r="98" spans="4:14" ht="14.4" x14ac:dyDescent="0.3">
      <c r="G98" s="19"/>
      <c r="N98" s="15"/>
    </row>
    <row r="99" spans="4:14" ht="14.4" x14ac:dyDescent="0.3">
      <c r="G99" s="23"/>
      <c r="N99" s="24"/>
    </row>
    <row r="100" spans="4:14" ht="14.4" x14ac:dyDescent="0.3">
      <c r="G100" s="23"/>
      <c r="N100" s="24"/>
    </row>
    <row r="101" spans="4:14" x14ac:dyDescent="0.3">
      <c r="G101" s="5"/>
    </row>
    <row r="102" spans="4:14" x14ac:dyDescent="0.3">
      <c r="G102" s="5"/>
    </row>
    <row r="103" spans="4:14" x14ac:dyDescent="0.3">
      <c r="G103" s="5"/>
    </row>
    <row r="105" spans="4:14" x14ac:dyDescent="0.3">
      <c r="G105" s="5"/>
    </row>
    <row r="106" spans="4:14" x14ac:dyDescent="0.3">
      <c r="G106" s="5"/>
    </row>
    <row r="107" spans="4:14" x14ac:dyDescent="0.3">
      <c r="G107" s="5"/>
    </row>
    <row r="108" spans="4:14" x14ac:dyDescent="0.3">
      <c r="G108" s="5"/>
    </row>
  </sheetData>
  <dataConsolidate/>
  <mergeCells count="29">
    <mergeCell ref="A1:C1"/>
    <mergeCell ref="A3:C3"/>
    <mergeCell ref="D3:H3"/>
    <mergeCell ref="J3:O3"/>
    <mergeCell ref="A4:F4"/>
    <mergeCell ref="H4:M4"/>
    <mergeCell ref="O4:T4"/>
    <mergeCell ref="Q13:Q14"/>
    <mergeCell ref="J16:J17"/>
    <mergeCell ref="Q17:Q18"/>
    <mergeCell ref="C18:C19"/>
    <mergeCell ref="J18:J19"/>
    <mergeCell ref="A40:C40"/>
    <mergeCell ref="J42:J43"/>
    <mergeCell ref="A5:B5"/>
    <mergeCell ref="H5:I5"/>
    <mergeCell ref="O5:P5"/>
    <mergeCell ref="J12:J14"/>
    <mergeCell ref="D48:E48"/>
    <mergeCell ref="O48:Q48"/>
    <mergeCell ref="J23:J24"/>
    <mergeCell ref="Q29:Q30"/>
    <mergeCell ref="Q31:Q32"/>
    <mergeCell ref="J35:J36"/>
    <mergeCell ref="D44:E44"/>
    <mergeCell ref="Q44:Q45"/>
    <mergeCell ref="D45:E45"/>
    <mergeCell ref="D46:E46"/>
    <mergeCell ref="H47:J47"/>
  </mergeCells>
  <hyperlinks>
    <hyperlink ref="A1" location="Index" display="Back to Index" xr:uid="{62F9ED98-03A9-496F-A00E-BE1C51BB1EE3}"/>
  </hyperlinks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73" orientation="landscape" r:id="rId1"/>
  <headerFooter>
    <oddFooter>&amp;L&amp;K03-020www.justmaths.co.uk &amp;C                &amp;R&amp;K03-020©JustMaths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P1</vt:lpstr>
      <vt:lpstr>P2</vt:lpstr>
      <vt:lpstr>P3</vt:lpstr>
      <vt:lpstr>Student Reference</vt:lpstr>
      <vt:lpstr>ANALYSIS</vt:lpstr>
      <vt:lpstr>Manual Version</vt:lpstr>
      <vt:lpstr>'P2'!AQAP1</vt:lpstr>
      <vt:lpstr>'P3'!AQAP1</vt:lpstr>
      <vt:lpstr>AQAP1</vt:lpstr>
      <vt:lpstr>AQAP2</vt:lpstr>
      <vt:lpstr>AQAP3</vt:lpstr>
      <vt:lpstr>'Student Reference'!Names</vt:lpstr>
      <vt:lpstr>ANALYSIS!Print_Area</vt:lpstr>
      <vt:lpstr>'Manual Version'!Print_Area</vt:lpstr>
      <vt:lpstr>'Student Reference'!Print_Titles</vt:lpstr>
      <vt:lpstr>'Student Reference'!PupilCount</vt:lpstr>
      <vt:lpstr>'Student Reference'!Start4</vt:lpstr>
      <vt:lpstr>ANALYSIS!Start5</vt:lpstr>
      <vt:lpstr>'Manual Version'!Start5</vt:lpstr>
      <vt:lpstr>'Student Reference'!WrongName</vt:lpstr>
    </vt:vector>
  </TitlesOfParts>
  <Company>Trinity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Melanie Muldowney</cp:lastModifiedBy>
  <cp:lastPrinted>2017-09-03T18:37:49Z</cp:lastPrinted>
  <dcterms:created xsi:type="dcterms:W3CDTF">2011-09-06T19:38:33Z</dcterms:created>
  <dcterms:modified xsi:type="dcterms:W3CDTF">2017-09-03T18:50:39Z</dcterms:modified>
</cp:coreProperties>
</file>