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lan\Dropbox\NEW ONLINE\Teachers Extras - 9-1 - Papers &amp; Exam Qs by Topic\2017\02 - AQA Summer 2017 - QLA Sheets\"/>
    </mc:Choice>
  </mc:AlternateContent>
  <bookViews>
    <workbookView xWindow="0" yWindow="-12" windowWidth="10248" windowHeight="7776" activeTab="5" xr2:uid="{00000000-000D-0000-FFFF-FFFF00000000}"/>
  </bookViews>
  <sheets>
    <sheet name="P1" sheetId="21" r:id="rId1"/>
    <sheet name="P2" sheetId="24" r:id="rId2"/>
    <sheet name="P3" sheetId="25" r:id="rId3"/>
    <sheet name="Student Reference" sheetId="22" r:id="rId4"/>
    <sheet name="ANALYSIS" sheetId="20" r:id="rId5"/>
    <sheet name="Manual Version " sheetId="26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'Student Reference'!$A$1:$E$351</definedName>
    <definedName name="a">#REF!</definedName>
    <definedName name="Adj">[1]Trig!$C$30</definedName>
    <definedName name="Angle1">[1]Trig!$C$28</definedName>
    <definedName name="Angle2">[1]Trig!$C$31</definedName>
    <definedName name="AQAP1" localSheetId="1">'P2'!$1:$1048576</definedName>
    <definedName name="AQAP1" localSheetId="2">'P3'!$1:$1048576</definedName>
    <definedName name="AQAP1">'P1'!$1:$1048576</definedName>
    <definedName name="AQAP2">'P2'!$1:$1048576</definedName>
    <definedName name="AQAP3">'P3'!$1:$1048576</definedName>
    <definedName name="Calc" localSheetId="5">#REF!</definedName>
    <definedName name="Calc" localSheetId="1">#REF!</definedName>
    <definedName name="Calc" localSheetId="2">#REF!</definedName>
    <definedName name="Calc">#REF!</definedName>
    <definedName name="calcnames" localSheetId="5">#REF!</definedName>
    <definedName name="calcnames" localSheetId="1">#REF!</definedName>
    <definedName name="calcnames" localSheetId="2">#REF!</definedName>
    <definedName name="calcnames">#REF!</definedName>
    <definedName name="ChosenClass">'[1]Class Lists'!$B$16</definedName>
    <definedName name="Circles">'[1]Circle Parts'!$C$32:$D$38</definedName>
    <definedName name="Class1">'[1]Class Lists'!$D$6:$E$38</definedName>
    <definedName name="Class2">'[1]Class Lists'!$G$6:$H$38</definedName>
    <definedName name="Class3">'[1]Class Lists'!$J$6:$K$38</definedName>
    <definedName name="Class4">'[1]Class Lists'!$M$6:$N$38</definedName>
    <definedName name="Class5">'[1]Class Lists'!$P$6:$Q$38</definedName>
    <definedName name="Class6">'[1]Class Lists'!$S$6:$T$38</definedName>
    <definedName name="Class7">'[1]Class Lists'!$V$6:$W$41</definedName>
    <definedName name="Class8">'[1]Class Lists'!$Y$6:$Z$41</definedName>
    <definedName name="Class9">'[1]Class Lists'!$AB$6:$AC$41</definedName>
    <definedName name="Curriculum">'[2]Curriculum Code'!$A:$C</definedName>
    <definedName name="d">#REF!</definedName>
    <definedName name="Den">'[1]Simplify Fractions'!$B$9</definedName>
    <definedName name="f">#REF!</definedName>
    <definedName name="Factor">'[1]Simplify Fractions'!$B$10</definedName>
    <definedName name="High">'[1]Neg Numbers settings'!$C$3</definedName>
    <definedName name="Hyp">[1]Trig!$C$27</definedName>
    <definedName name="Index" localSheetId="5">#REF!</definedName>
    <definedName name="Index" localSheetId="1">#REF!</definedName>
    <definedName name="Index" localSheetId="2">#REF!</definedName>
    <definedName name="Index">#REF!</definedName>
    <definedName name="Input">[1]ChooseClass!$D$18</definedName>
    <definedName name="Low">'[1]Neg Numbers settings'!$C$2</definedName>
    <definedName name="MockP1H">'[3]Paper 1'!$A$1:$SJ$45</definedName>
    <definedName name="MockP2H">'[3]Paper 2'!$A$1:$SJ$55</definedName>
    <definedName name="MockP3H">'[3]Paper 3'!$A$1:$SJ$47</definedName>
    <definedName name="Name">'[1]Class Lists'!$B$17</definedName>
    <definedName name="Name2">'[1]Class Lists'!$B$18</definedName>
    <definedName name="Names" localSheetId="5">#REF!</definedName>
    <definedName name="Names" localSheetId="1">#REF!</definedName>
    <definedName name="Names" localSheetId="2">#REF!</definedName>
    <definedName name="Names" localSheetId="3">'Student Reference'!$A:$C</definedName>
    <definedName name="Names">#REF!</definedName>
    <definedName name="ncnames" localSheetId="5">#REF!</definedName>
    <definedName name="ncnames" localSheetId="1">#REF!</definedName>
    <definedName name="ncnames" localSheetId="2">#REF!</definedName>
    <definedName name="ncnames">#REF!</definedName>
    <definedName name="noncalc" localSheetId="5">#REF!</definedName>
    <definedName name="noncalc" localSheetId="1">#REF!</definedName>
    <definedName name="noncalc" localSheetId="2">#REF!</definedName>
    <definedName name="noncalc">#REF!</definedName>
    <definedName name="Num">'[1]Simplify Fractions'!$B$8</definedName>
    <definedName name="Opp">[1]Trig!$C$29</definedName>
    <definedName name="Paper1" localSheetId="5">#REF!</definedName>
    <definedName name="Paper1" localSheetId="1">#REF!</definedName>
    <definedName name="Paper1" localSheetId="2">#REF!</definedName>
    <definedName name="Paper1">#REF!</definedName>
    <definedName name="Paper2" localSheetId="5">#REF!</definedName>
    <definedName name="Paper2" localSheetId="1">#REF!</definedName>
    <definedName name="Paper2" localSheetId="2">#REF!</definedName>
    <definedName name="Paper2">#REF!</definedName>
    <definedName name="Paper3" localSheetId="5">#REF!</definedName>
    <definedName name="Paper3" localSheetId="1">#REF!</definedName>
    <definedName name="Paper3" localSheetId="2">#REF!</definedName>
    <definedName name="Paper3">#REF!</definedName>
    <definedName name="_xlnm.Print_Area" localSheetId="4">ANALYSIS!$A$3:$T$45</definedName>
    <definedName name="_xlnm.Print_Area" localSheetId="5">'Manual Version '!$A$2:$T$44</definedName>
    <definedName name="_xlnm.Print_Titles" localSheetId="3">'Student Reference'!$1:$1</definedName>
    <definedName name="PupilCount" localSheetId="5">#REF!</definedName>
    <definedName name="PupilCount" localSheetId="1">#REF!</definedName>
    <definedName name="PupilCount" localSheetId="2">#REF!</definedName>
    <definedName name="PupilCount" localSheetId="3">'Student Reference'!$F$1</definedName>
    <definedName name="PupilCount">#REF!</definedName>
    <definedName name="q">#REF!</definedName>
    <definedName name="Start2" localSheetId="5">#REF!</definedName>
    <definedName name="Start2" localSheetId="1">#REF!</definedName>
    <definedName name="Start2" localSheetId="2">#REF!</definedName>
    <definedName name="Start2" localSheetId="3">'[3]Paper 1'!#REF!</definedName>
    <definedName name="Start2">#REF!</definedName>
    <definedName name="Start3" localSheetId="5">#REF!</definedName>
    <definedName name="Start3" localSheetId="1">#REF!</definedName>
    <definedName name="Start3" localSheetId="2">#REF!</definedName>
    <definedName name="Start3">#REF!</definedName>
    <definedName name="Start4" localSheetId="5">#REF!</definedName>
    <definedName name="Start4" localSheetId="1">#REF!</definedName>
    <definedName name="Start4" localSheetId="2">#REF!</definedName>
    <definedName name="Start4" localSheetId="3">'Student Reference'!$A$1</definedName>
    <definedName name="Start4">#REF!</definedName>
    <definedName name="Start5" localSheetId="4">ANALYSIS!$A$1</definedName>
    <definedName name="Start5" localSheetId="5">'Manual Version '!$A$1</definedName>
    <definedName name="Start5" localSheetId="1">#REF!</definedName>
    <definedName name="Start5" localSheetId="2">#REF!</definedName>
    <definedName name="Start5">#REF!</definedName>
    <definedName name="Start6" localSheetId="5">#REF!</definedName>
    <definedName name="Start6" localSheetId="1">#REF!</definedName>
    <definedName name="Start6" localSheetId="2">#REF!</definedName>
    <definedName name="Start6" localSheetId="3">#REF!</definedName>
    <definedName name="Start6">#REF!</definedName>
    <definedName name="Start7" localSheetId="4">#REF!</definedName>
    <definedName name="Start7" localSheetId="5">#REF!</definedName>
    <definedName name="Start7" localSheetId="1">#REF!</definedName>
    <definedName name="Start7" localSheetId="2">#REF!</definedName>
    <definedName name="Start7" localSheetId="3">#REF!</definedName>
    <definedName name="Start7">#REF!</definedName>
    <definedName name="Start8" localSheetId="4">#REF!</definedName>
    <definedName name="Start8" localSheetId="5">#REF!</definedName>
    <definedName name="Start8" localSheetId="1">#REF!</definedName>
    <definedName name="Start8" localSheetId="2">#REF!</definedName>
    <definedName name="Start8" localSheetId="3">#REF!</definedName>
    <definedName name="Start8">#REF!</definedName>
    <definedName name="Table">[1]Parallel!$E$12:$F$19</definedName>
    <definedName name="Target">'[1]Count to any number'!$H$4</definedName>
    <definedName name="w">#REF!</definedName>
    <definedName name="WrongName" localSheetId="5">#REF!</definedName>
    <definedName name="WrongName" localSheetId="1">#REF!</definedName>
    <definedName name="WrongName" localSheetId="2">#REF!</definedName>
    <definedName name="WrongName" localSheetId="3">'Student Reference'!$G$1</definedName>
    <definedName name="WrongName">#REF!</definedName>
    <definedName name="y">#REF!</definedName>
  </definedNames>
  <calcPr calcId="171027"/>
</workbook>
</file>

<file path=xl/calcChain.xml><?xml version="1.0" encoding="utf-8"?>
<calcChain xmlns="http://schemas.openxmlformats.org/spreadsheetml/2006/main">
  <c r="T45" i="20" l="1"/>
  <c r="R41" i="20" l="1"/>
  <c r="K41" i="20"/>
  <c r="E41" i="20"/>
  <c r="F41" i="20" s="1"/>
  <c r="E40" i="20"/>
  <c r="F40" i="20" s="1"/>
  <c r="D42" i="20"/>
  <c r="AS3" i="21"/>
  <c r="AS4" i="21"/>
  <c r="AS5" i="21"/>
  <c r="AS6" i="21"/>
  <c r="AS7" i="21"/>
  <c r="AS8" i="21"/>
  <c r="AS9" i="21"/>
  <c r="AS10" i="21"/>
  <c r="AS11" i="21"/>
  <c r="AS12" i="21"/>
  <c r="AS13" i="21"/>
  <c r="AS14" i="21"/>
  <c r="AS15" i="21"/>
  <c r="AS16" i="21"/>
  <c r="AS17" i="21"/>
  <c r="AS18" i="21"/>
  <c r="AS19" i="21"/>
  <c r="AS20" i="21"/>
  <c r="AS21" i="21"/>
  <c r="AS22" i="21"/>
  <c r="AS23" i="21"/>
  <c r="AS24" i="21"/>
  <c r="AS25" i="21"/>
  <c r="AS26" i="21"/>
  <c r="AS27" i="21"/>
  <c r="AS28" i="21"/>
  <c r="AS29" i="21"/>
  <c r="AS30" i="21"/>
  <c r="AS31" i="21"/>
  <c r="AS32" i="21"/>
  <c r="AS33" i="21"/>
  <c r="AS34" i="21"/>
  <c r="AS35" i="21"/>
  <c r="AS36" i="21"/>
  <c r="AS37" i="21"/>
  <c r="AS38" i="21"/>
  <c r="AS39" i="21"/>
  <c r="AS40" i="21"/>
  <c r="AS41" i="21"/>
  <c r="AS42" i="21"/>
  <c r="AS43" i="21"/>
  <c r="AS44" i="21"/>
  <c r="AS45" i="21"/>
  <c r="AS46" i="21"/>
  <c r="AS47" i="21"/>
  <c r="AS48" i="21"/>
  <c r="AS49" i="21"/>
  <c r="AS50" i="21"/>
  <c r="AS51" i="21"/>
  <c r="AS52" i="21"/>
  <c r="AS53" i="21"/>
  <c r="AS54" i="21"/>
  <c r="AS55" i="21"/>
  <c r="AS56" i="21"/>
  <c r="AS57" i="21"/>
  <c r="AS58" i="21"/>
  <c r="AS59" i="21"/>
  <c r="AS60" i="21"/>
  <c r="AS61" i="21"/>
  <c r="AS62" i="21"/>
  <c r="AS63" i="21"/>
  <c r="AS64" i="21"/>
  <c r="AS65" i="21"/>
  <c r="AS66" i="21"/>
  <c r="AS67" i="21"/>
  <c r="AS68" i="21"/>
  <c r="AS69" i="21"/>
  <c r="AS70" i="21"/>
  <c r="AS71" i="21"/>
  <c r="AS72" i="21"/>
  <c r="AS73" i="21"/>
  <c r="AS74" i="21"/>
  <c r="AS75" i="21"/>
  <c r="AS76" i="21"/>
  <c r="AS77" i="21"/>
  <c r="AS78" i="21"/>
  <c r="AS79" i="21"/>
  <c r="AS80" i="21"/>
  <c r="AS81" i="21"/>
  <c r="AS82" i="21"/>
  <c r="AS83" i="21"/>
  <c r="AS84" i="21"/>
  <c r="AS85" i="21"/>
  <c r="AS86" i="21"/>
  <c r="AS87" i="21"/>
  <c r="AS88" i="21"/>
  <c r="AS89" i="21"/>
  <c r="AS90" i="21"/>
  <c r="AS91" i="21"/>
  <c r="AS92" i="21"/>
  <c r="AS93" i="21"/>
  <c r="AS94" i="21"/>
  <c r="AS95" i="21"/>
  <c r="AS96" i="21"/>
  <c r="AS97" i="21"/>
  <c r="AS98" i="21"/>
  <c r="AS99" i="21"/>
  <c r="AS100" i="21"/>
  <c r="AS101" i="21"/>
  <c r="AS102" i="21"/>
  <c r="AS103" i="21"/>
  <c r="AS104" i="21"/>
  <c r="AS105" i="21"/>
  <c r="AS106" i="21"/>
  <c r="AS107" i="21"/>
  <c r="AS108" i="21"/>
  <c r="AS109" i="21"/>
  <c r="AS110" i="21"/>
  <c r="AS111" i="21"/>
  <c r="AS112" i="21"/>
  <c r="AS113" i="21"/>
  <c r="AS114" i="21"/>
  <c r="AS115" i="21"/>
  <c r="AS116" i="21"/>
  <c r="AS117" i="21"/>
  <c r="AS118" i="21"/>
  <c r="AS119" i="21"/>
  <c r="AS120" i="21"/>
  <c r="AS121" i="21"/>
  <c r="AS122" i="21"/>
  <c r="AS123" i="21"/>
  <c r="AS124" i="21"/>
  <c r="AS125" i="21"/>
  <c r="AS126" i="21"/>
  <c r="AS127" i="21"/>
  <c r="AS128" i="21"/>
  <c r="AS129" i="21"/>
  <c r="AS130" i="21"/>
  <c r="AS131" i="21"/>
  <c r="AS132" i="21"/>
  <c r="AS133" i="21"/>
  <c r="AS134" i="21"/>
  <c r="AS135" i="21"/>
  <c r="AS136" i="21"/>
  <c r="AS137" i="21"/>
  <c r="AS138" i="21"/>
  <c r="AS139" i="21"/>
  <c r="AS140" i="21"/>
  <c r="AS141" i="21"/>
  <c r="AS142" i="21"/>
  <c r="AS143" i="21"/>
  <c r="AS144" i="21"/>
  <c r="AS145" i="21"/>
  <c r="AS146" i="21"/>
  <c r="AS147" i="21"/>
  <c r="AS148" i="21"/>
  <c r="AS149" i="21"/>
  <c r="AS150" i="21"/>
  <c r="AS151" i="21"/>
  <c r="AS152" i="21"/>
  <c r="AS153" i="21"/>
  <c r="AS154" i="21"/>
  <c r="AS155" i="21"/>
  <c r="AS156" i="21"/>
  <c r="AS157" i="21"/>
  <c r="AS158" i="21"/>
  <c r="AS159" i="21"/>
  <c r="AS160" i="21"/>
  <c r="AS161" i="21"/>
  <c r="AS162" i="21"/>
  <c r="AS163" i="21"/>
  <c r="AS164" i="21"/>
  <c r="AS165" i="21"/>
  <c r="AS166" i="21"/>
  <c r="AS167" i="21"/>
  <c r="AS168" i="21"/>
  <c r="AS169" i="21"/>
  <c r="AS170" i="21"/>
  <c r="AS171" i="21"/>
  <c r="AS172" i="21"/>
  <c r="AS173" i="21"/>
  <c r="AS174" i="21"/>
  <c r="AS175" i="21"/>
  <c r="AS176" i="21"/>
  <c r="AS177" i="21"/>
  <c r="AS178" i="21"/>
  <c r="AS179" i="21"/>
  <c r="AS180" i="21"/>
  <c r="AS181" i="21"/>
  <c r="AS182" i="21"/>
  <c r="AS183" i="21"/>
  <c r="AS184" i="21"/>
  <c r="AS185" i="21"/>
  <c r="AS186" i="21"/>
  <c r="AS187" i="21"/>
  <c r="AS188" i="21"/>
  <c r="AS189" i="21"/>
  <c r="AS190" i="21"/>
  <c r="AS191" i="21"/>
  <c r="AS192" i="21"/>
  <c r="AS193" i="21"/>
  <c r="AS194" i="21"/>
  <c r="AS195" i="21"/>
  <c r="AS196" i="21"/>
  <c r="AS197" i="21"/>
  <c r="AS198" i="21"/>
  <c r="AS199" i="21"/>
  <c r="AS200" i="21"/>
  <c r="AS201" i="21"/>
  <c r="AS202" i="21"/>
  <c r="AS203" i="21"/>
  <c r="AS204" i="21"/>
  <c r="AS205" i="21"/>
  <c r="AS206" i="21"/>
  <c r="AS207" i="21"/>
  <c r="AS208" i="21"/>
  <c r="AS209" i="21"/>
  <c r="AS210" i="21"/>
  <c r="AS211" i="21"/>
  <c r="AS212" i="21"/>
  <c r="AS213" i="21"/>
  <c r="AS214" i="21"/>
  <c r="AS215" i="21"/>
  <c r="AS216" i="21"/>
  <c r="AS217" i="21"/>
  <c r="AS218" i="21"/>
  <c r="AS219" i="21"/>
  <c r="AS220" i="21"/>
  <c r="AS221" i="21"/>
  <c r="AS222" i="21"/>
  <c r="AS223" i="21"/>
  <c r="AS224" i="21"/>
  <c r="AS225" i="21"/>
  <c r="AS226" i="21"/>
  <c r="AS227" i="21"/>
  <c r="AS228" i="21"/>
  <c r="AS229" i="21"/>
  <c r="AS230" i="21"/>
  <c r="AS231" i="21"/>
  <c r="AS232" i="21"/>
  <c r="AS233" i="21"/>
  <c r="AS234" i="21"/>
  <c r="AS235" i="21"/>
  <c r="AS236" i="21"/>
  <c r="AS237" i="21"/>
  <c r="AS238" i="21"/>
  <c r="AS239" i="21"/>
  <c r="AS240" i="21"/>
  <c r="AS241" i="21"/>
  <c r="AS242" i="21"/>
  <c r="AS243" i="21"/>
  <c r="AS244" i="21"/>
  <c r="AS245" i="21"/>
  <c r="AS246" i="21"/>
  <c r="AS247" i="21"/>
  <c r="AS248" i="21"/>
  <c r="AS249" i="21"/>
  <c r="AS250" i="21"/>
  <c r="AS251" i="21"/>
  <c r="AS252" i="21"/>
  <c r="AS253" i="21"/>
  <c r="AS254" i="21"/>
  <c r="AS255" i="21"/>
  <c r="AS256" i="21"/>
  <c r="AS257" i="21"/>
  <c r="AS258" i="21"/>
  <c r="AS259" i="21"/>
  <c r="AS260" i="21"/>
  <c r="AS261" i="21"/>
  <c r="AS262" i="21"/>
  <c r="AS263" i="21"/>
  <c r="AS264" i="21"/>
  <c r="AS265" i="21"/>
  <c r="AS266" i="21"/>
  <c r="AS267" i="21"/>
  <c r="AS268" i="21"/>
  <c r="AS269" i="21"/>
  <c r="AS270" i="21"/>
  <c r="AS271" i="21"/>
  <c r="AS272" i="21"/>
  <c r="AS273" i="21"/>
  <c r="AS274" i="21"/>
  <c r="AS275" i="21"/>
  <c r="AS276" i="21"/>
  <c r="AS277" i="21"/>
  <c r="AS278" i="21"/>
  <c r="AS279" i="21"/>
  <c r="AS280" i="21"/>
  <c r="AS281" i="21"/>
  <c r="AS282" i="21"/>
  <c r="AS283" i="21"/>
  <c r="AS284" i="21"/>
  <c r="AS285" i="21"/>
  <c r="AS286" i="21"/>
  <c r="AS287" i="21"/>
  <c r="AS288" i="21"/>
  <c r="AS289" i="21"/>
  <c r="AS290" i="21"/>
  <c r="AS291" i="21"/>
  <c r="AS292" i="21"/>
  <c r="AS293" i="21"/>
  <c r="AS294" i="21"/>
  <c r="AS295" i="21"/>
  <c r="AS296" i="21"/>
  <c r="AS297" i="21"/>
  <c r="AS298" i="21"/>
  <c r="AS299" i="21"/>
  <c r="AS300" i="21"/>
  <c r="AS301" i="21"/>
  <c r="AS302" i="21"/>
  <c r="AS303" i="21"/>
  <c r="AS304" i="21"/>
  <c r="AS305" i="21"/>
  <c r="AS306" i="21"/>
  <c r="AS307" i="21"/>
  <c r="AS308" i="21"/>
  <c r="AS309" i="21"/>
  <c r="AS310" i="21"/>
  <c r="AS311" i="21"/>
  <c r="AS312" i="21"/>
  <c r="AS313" i="21"/>
  <c r="AS314" i="21"/>
  <c r="AS315" i="21"/>
  <c r="AS316" i="21"/>
  <c r="AS317" i="21"/>
  <c r="AS318" i="21"/>
  <c r="AS319" i="21"/>
  <c r="AS320" i="21"/>
  <c r="AS321" i="21"/>
  <c r="AS322" i="21"/>
  <c r="AS323" i="21"/>
  <c r="AS324" i="21"/>
  <c r="AS325" i="21"/>
  <c r="AS326" i="21"/>
  <c r="AS327" i="21"/>
  <c r="AS328" i="21"/>
  <c r="AS329" i="21"/>
  <c r="AS330" i="21"/>
  <c r="AS331" i="21"/>
  <c r="AS332" i="21"/>
  <c r="AS333" i="21"/>
  <c r="AS334" i="21"/>
  <c r="AS335" i="21"/>
  <c r="AS336" i="21"/>
  <c r="AS337" i="21"/>
  <c r="AS338" i="21"/>
  <c r="AS339" i="21"/>
  <c r="AS340" i="21"/>
  <c r="AS341" i="21"/>
  <c r="AS342" i="21"/>
  <c r="AS343" i="21"/>
  <c r="AS344" i="21"/>
  <c r="AS345" i="21"/>
  <c r="AS346" i="21"/>
  <c r="AS347" i="21"/>
  <c r="AS348" i="21"/>
  <c r="AS349" i="21"/>
  <c r="AS350" i="21"/>
  <c r="AS351" i="21"/>
  <c r="AS352" i="21"/>
  <c r="AS353" i="21"/>
  <c r="AS354" i="21"/>
  <c r="AS355" i="21"/>
  <c r="AS356" i="21"/>
  <c r="AS357" i="21"/>
  <c r="AS358" i="21"/>
  <c r="AS359" i="21"/>
  <c r="AS360" i="21"/>
  <c r="AS361" i="21"/>
  <c r="AS362" i="21"/>
  <c r="AS363" i="21"/>
  <c r="AS364" i="21"/>
  <c r="AS365" i="21"/>
  <c r="AS366" i="21"/>
  <c r="AS367" i="21"/>
  <c r="AS368" i="21"/>
  <c r="AS369" i="21"/>
  <c r="AS370" i="21"/>
  <c r="AS371" i="21"/>
  <c r="AS372" i="21"/>
  <c r="AS373" i="21"/>
  <c r="AS374" i="21"/>
  <c r="AS375" i="21"/>
  <c r="AS376" i="21"/>
  <c r="AS377" i="21"/>
  <c r="AS378" i="21"/>
  <c r="AS379" i="21"/>
  <c r="AS380" i="21"/>
  <c r="AS381" i="21"/>
  <c r="AS382" i="21"/>
  <c r="AS383" i="21"/>
  <c r="AS384" i="21"/>
  <c r="AS385" i="21"/>
  <c r="AS386" i="21"/>
  <c r="AS387" i="21"/>
  <c r="AS388" i="21"/>
  <c r="AS389" i="21"/>
  <c r="AS390" i="21"/>
  <c r="AS391" i="21"/>
  <c r="AS392" i="21"/>
  <c r="AS393" i="21"/>
  <c r="AS394" i="21"/>
  <c r="AS395" i="21"/>
  <c r="AS396" i="21"/>
  <c r="AS397" i="21"/>
  <c r="AS398" i="21"/>
  <c r="AS399" i="21"/>
  <c r="AS400" i="21"/>
  <c r="AS401" i="21"/>
  <c r="AS402" i="21"/>
  <c r="AS403" i="21"/>
  <c r="AS404" i="21"/>
  <c r="AS405" i="21"/>
  <c r="AS406" i="21"/>
  <c r="AS407" i="21"/>
  <c r="AS408" i="21"/>
  <c r="AS409" i="21"/>
  <c r="AS410" i="21"/>
  <c r="AS411" i="21"/>
  <c r="AS412" i="21"/>
  <c r="AS413" i="21"/>
  <c r="AS414" i="21"/>
  <c r="AS415" i="21"/>
  <c r="AS416" i="21"/>
  <c r="AS417" i="21"/>
  <c r="AS418" i="21"/>
  <c r="AS419" i="21"/>
  <c r="AS420" i="21"/>
  <c r="AS421" i="21"/>
  <c r="AS422" i="21"/>
  <c r="AS423" i="21"/>
  <c r="AS424" i="21"/>
  <c r="AS425" i="21"/>
  <c r="AS426" i="21"/>
  <c r="AS427" i="21"/>
  <c r="AS428" i="21"/>
  <c r="AS429" i="21"/>
  <c r="AS430" i="21"/>
  <c r="AS431" i="21"/>
  <c r="AS432" i="21"/>
  <c r="AS433" i="21"/>
  <c r="AS434" i="21"/>
  <c r="AS435" i="21"/>
  <c r="AS436" i="21"/>
  <c r="AS437" i="21"/>
  <c r="AS438" i="21"/>
  <c r="AS439" i="21"/>
  <c r="AS440" i="21"/>
  <c r="AS441" i="21"/>
  <c r="AS442" i="21"/>
  <c r="AS443" i="21"/>
  <c r="AS444" i="21"/>
  <c r="AS445" i="21"/>
  <c r="AS446" i="21"/>
  <c r="AS447" i="21"/>
  <c r="AS448" i="21"/>
  <c r="AS449" i="21"/>
  <c r="AS450" i="21"/>
  <c r="AS451" i="21"/>
  <c r="AS452" i="21"/>
  <c r="AS453" i="21"/>
  <c r="AS454" i="21"/>
  <c r="AS455" i="21"/>
  <c r="AS456" i="21"/>
  <c r="AS457" i="21"/>
  <c r="AS458" i="21"/>
  <c r="AS459" i="21"/>
  <c r="AS460" i="21"/>
  <c r="AS461" i="21"/>
  <c r="AS462" i="21"/>
  <c r="AS463" i="21"/>
  <c r="AS464" i="21"/>
  <c r="AS465" i="21"/>
  <c r="AS466" i="21"/>
  <c r="AS467" i="21"/>
  <c r="AS468" i="21"/>
  <c r="AS469" i="21"/>
  <c r="AS470" i="21"/>
  <c r="AS471" i="21"/>
  <c r="AS472" i="21"/>
  <c r="AS473" i="21"/>
  <c r="AS474" i="21"/>
  <c r="AS475" i="21"/>
  <c r="AS476" i="21"/>
  <c r="AS477" i="21"/>
  <c r="AS478" i="21"/>
  <c r="AS479" i="21"/>
  <c r="AS480" i="21"/>
  <c r="AS481" i="21"/>
  <c r="AS482" i="21"/>
  <c r="AS483" i="21"/>
  <c r="AS484" i="21"/>
  <c r="AS485" i="21"/>
  <c r="AS486" i="21"/>
  <c r="AS487" i="21"/>
  <c r="AS488" i="21"/>
  <c r="AS489" i="21"/>
  <c r="AS490" i="21"/>
  <c r="AS491" i="21"/>
  <c r="AS492" i="21"/>
  <c r="AS493" i="21"/>
  <c r="AS494" i="21"/>
  <c r="AS495" i="21"/>
  <c r="AS496" i="21"/>
  <c r="AS497" i="21"/>
  <c r="AS498" i="21"/>
  <c r="AS499" i="21"/>
  <c r="AS500" i="21"/>
  <c r="AS501" i="21"/>
  <c r="AS502" i="21"/>
  <c r="AS503" i="21"/>
  <c r="AS504" i="21"/>
  <c r="AS505" i="21"/>
  <c r="AS2" i="21"/>
  <c r="D41" i="26"/>
  <c r="K40" i="26"/>
  <c r="R38" i="26"/>
  <c r="C60" i="22" l="1"/>
  <c r="AP56" i="25"/>
  <c r="AP57" i="25"/>
  <c r="AP58" i="25"/>
  <c r="AP59" i="25"/>
  <c r="AP60" i="25"/>
  <c r="AR56" i="24"/>
  <c r="AR57" i="24"/>
  <c r="AR58" i="24"/>
  <c r="AR59" i="24"/>
  <c r="AR60" i="24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228" i="22"/>
  <c r="D229" i="22"/>
  <c r="D230" i="22"/>
  <c r="D231" i="22"/>
  <c r="D232" i="22"/>
  <c r="D233" i="22"/>
  <c r="D234" i="22"/>
  <c r="D235" i="22"/>
  <c r="D236" i="22"/>
  <c r="D237" i="22"/>
  <c r="D238" i="22"/>
  <c r="D239" i="22"/>
  <c r="D240" i="22"/>
  <c r="D241" i="22"/>
  <c r="D242" i="22"/>
  <c r="D243" i="22"/>
  <c r="D244" i="22"/>
  <c r="D245" i="22"/>
  <c r="D246" i="22"/>
  <c r="D247" i="22"/>
  <c r="D248" i="22"/>
  <c r="D249" i="22"/>
  <c r="D250" i="22"/>
  <c r="D251" i="22"/>
  <c r="D252" i="22"/>
  <c r="D253" i="22"/>
  <c r="D254" i="22"/>
  <c r="D255" i="22"/>
  <c r="D256" i="22"/>
  <c r="D257" i="22"/>
  <c r="D258" i="22"/>
  <c r="D259" i="22"/>
  <c r="D260" i="22"/>
  <c r="D261" i="22"/>
  <c r="D262" i="22"/>
  <c r="D263" i="22"/>
  <c r="D264" i="22"/>
  <c r="D265" i="22"/>
  <c r="D266" i="22"/>
  <c r="D267" i="22"/>
  <c r="D268" i="22"/>
  <c r="D269" i="22"/>
  <c r="D270" i="22"/>
  <c r="D271" i="22"/>
  <c r="D272" i="22"/>
  <c r="D273" i="22"/>
  <c r="D274" i="22"/>
  <c r="D275" i="22"/>
  <c r="D276" i="22"/>
  <c r="D277" i="22"/>
  <c r="D278" i="22"/>
  <c r="D279" i="22"/>
  <c r="D280" i="22"/>
  <c r="D281" i="22"/>
  <c r="D282" i="22"/>
  <c r="D283" i="22"/>
  <c r="D284" i="22"/>
  <c r="D285" i="22"/>
  <c r="D286" i="22"/>
  <c r="D287" i="22"/>
  <c r="D288" i="22"/>
  <c r="D289" i="22"/>
  <c r="D290" i="22"/>
  <c r="D291" i="22"/>
  <c r="D292" i="22"/>
  <c r="D293" i="22"/>
  <c r="D294" i="22"/>
  <c r="D295" i="22"/>
  <c r="D296" i="22"/>
  <c r="D297" i="22"/>
  <c r="D298" i="22"/>
  <c r="D299" i="22"/>
  <c r="D300" i="22"/>
  <c r="D301" i="22"/>
  <c r="D302" i="22"/>
  <c r="D303" i="22"/>
  <c r="D304" i="22"/>
  <c r="D305" i="22"/>
  <c r="D306" i="22"/>
  <c r="D307" i="22"/>
  <c r="D308" i="22"/>
  <c r="D309" i="22"/>
  <c r="D310" i="22"/>
  <c r="D311" i="22"/>
  <c r="D312" i="22"/>
  <c r="D313" i="22"/>
  <c r="D314" i="22"/>
  <c r="D315" i="22"/>
  <c r="D316" i="22"/>
  <c r="D317" i="22"/>
  <c r="D318" i="22"/>
  <c r="D319" i="22"/>
  <c r="D320" i="22"/>
  <c r="D321" i="22"/>
  <c r="D322" i="22"/>
  <c r="D323" i="22"/>
  <c r="D324" i="22"/>
  <c r="D325" i="22"/>
  <c r="D326" i="22"/>
  <c r="D327" i="22"/>
  <c r="D328" i="22"/>
  <c r="D329" i="22"/>
  <c r="D330" i="22"/>
  <c r="D331" i="22"/>
  <c r="D332" i="22"/>
  <c r="D333" i="22"/>
  <c r="D334" i="22"/>
  <c r="D335" i="22"/>
  <c r="D336" i="22"/>
  <c r="D337" i="22"/>
  <c r="D338" i="22"/>
  <c r="D339" i="22"/>
  <c r="D340" i="22"/>
  <c r="D341" i="22"/>
  <c r="D342" i="22"/>
  <c r="D343" i="22"/>
  <c r="D344" i="22"/>
  <c r="D345" i="22"/>
  <c r="D346" i="22"/>
  <c r="D347" i="22"/>
  <c r="D348" i="22"/>
  <c r="D349" i="22"/>
  <c r="D350" i="22"/>
  <c r="D351" i="22"/>
  <c r="D352" i="22"/>
  <c r="D353" i="22"/>
  <c r="D354" i="22"/>
  <c r="D355" i="22"/>
  <c r="D356" i="22"/>
  <c r="D357" i="22"/>
  <c r="D358" i="22"/>
  <c r="D359" i="22"/>
  <c r="D360" i="22"/>
  <c r="D361" i="22"/>
  <c r="D362" i="22"/>
  <c r="D363" i="22"/>
  <c r="D364" i="22"/>
  <c r="D365" i="22"/>
  <c r="D366" i="22"/>
  <c r="D367" i="22"/>
  <c r="D368" i="22"/>
  <c r="D369" i="22"/>
  <c r="D370" i="22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400" i="22"/>
  <c r="D401" i="22"/>
  <c r="D402" i="22"/>
  <c r="D403" i="22"/>
  <c r="D404" i="22"/>
  <c r="D405" i="22"/>
  <c r="D406" i="22"/>
  <c r="D407" i="22"/>
  <c r="D408" i="22"/>
  <c r="D409" i="22"/>
  <c r="D410" i="22"/>
  <c r="D411" i="22"/>
  <c r="D412" i="22"/>
  <c r="D413" i="22"/>
  <c r="D414" i="22"/>
  <c r="D415" i="22"/>
  <c r="D416" i="22"/>
  <c r="D417" i="22"/>
  <c r="D418" i="22"/>
  <c r="D419" i="22"/>
  <c r="D420" i="22"/>
  <c r="D421" i="22"/>
  <c r="D422" i="22"/>
  <c r="D423" i="22"/>
  <c r="D424" i="22"/>
  <c r="D425" i="22"/>
  <c r="D426" i="22"/>
  <c r="D427" i="22"/>
  <c r="D428" i="22"/>
  <c r="D429" i="22"/>
  <c r="D430" i="22"/>
  <c r="D431" i="22"/>
  <c r="D432" i="22"/>
  <c r="D433" i="22"/>
  <c r="D434" i="22"/>
  <c r="D435" i="22"/>
  <c r="D436" i="22"/>
  <c r="D437" i="22"/>
  <c r="D438" i="22"/>
  <c r="D439" i="22"/>
  <c r="D440" i="22"/>
  <c r="D441" i="22"/>
  <c r="D442" i="22"/>
  <c r="D443" i="22"/>
  <c r="D444" i="22"/>
  <c r="D445" i="22"/>
  <c r="D446" i="22"/>
  <c r="D447" i="22"/>
  <c r="D448" i="22"/>
  <c r="D449" i="22"/>
  <c r="D450" i="22"/>
  <c r="D451" i="22"/>
  <c r="D452" i="22"/>
  <c r="D453" i="22"/>
  <c r="D454" i="22"/>
  <c r="D455" i="22"/>
  <c r="D456" i="22"/>
  <c r="D457" i="22"/>
  <c r="D458" i="22"/>
  <c r="D459" i="22"/>
  <c r="D460" i="22"/>
  <c r="D461" i="22"/>
  <c r="D462" i="22"/>
  <c r="D463" i="22"/>
  <c r="D464" i="22"/>
  <c r="D465" i="22"/>
  <c r="D466" i="22"/>
  <c r="D467" i="22"/>
  <c r="D468" i="22"/>
  <c r="D469" i="22"/>
  <c r="D470" i="22"/>
  <c r="D471" i="22"/>
  <c r="D472" i="22"/>
  <c r="D473" i="22"/>
  <c r="D474" i="22"/>
  <c r="D475" i="22"/>
  <c r="D476" i="22"/>
  <c r="D477" i="22"/>
  <c r="D478" i="22"/>
  <c r="D479" i="22"/>
  <c r="D480" i="22"/>
  <c r="D481" i="22"/>
  <c r="D482" i="22"/>
  <c r="D483" i="22"/>
  <c r="D484" i="22"/>
  <c r="D485" i="22"/>
  <c r="D486" i="22"/>
  <c r="D487" i="22"/>
  <c r="D488" i="22"/>
  <c r="D489" i="22"/>
  <c r="D490" i="22"/>
  <c r="D491" i="22"/>
  <c r="D492" i="22"/>
  <c r="D493" i="22"/>
  <c r="D494" i="22"/>
  <c r="D495" i="22"/>
  <c r="D496" i="22"/>
  <c r="D497" i="22"/>
  <c r="D498" i="22"/>
  <c r="D499" i="22"/>
  <c r="D500" i="22"/>
  <c r="D501" i="22"/>
  <c r="D502" i="22"/>
  <c r="D3" i="22"/>
  <c r="D4" i="22"/>
  <c r="D5" i="22"/>
  <c r="D6" i="22"/>
  <c r="D2" i="22"/>
  <c r="S38" i="20"/>
  <c r="T38" i="20" s="1"/>
  <c r="S37" i="20"/>
  <c r="T37" i="20" s="1"/>
  <c r="S36" i="20"/>
  <c r="T36" i="20" s="1"/>
  <c r="S35" i="20"/>
  <c r="T35" i="20" s="1"/>
  <c r="S34" i="20"/>
  <c r="T34" i="20" s="1"/>
  <c r="S33" i="20"/>
  <c r="T33" i="20" s="1"/>
  <c r="S32" i="20"/>
  <c r="T32" i="20" s="1"/>
  <c r="S31" i="20"/>
  <c r="T31" i="20" s="1"/>
  <c r="S30" i="20"/>
  <c r="T30" i="20" s="1"/>
  <c r="S29" i="20"/>
  <c r="T29" i="20" s="1"/>
  <c r="S28" i="20"/>
  <c r="T28" i="20" s="1"/>
  <c r="S27" i="20"/>
  <c r="T27" i="20" s="1"/>
  <c r="S26" i="20"/>
  <c r="T26" i="20" s="1"/>
  <c r="S25" i="20"/>
  <c r="T25" i="20" s="1"/>
  <c r="S24" i="20"/>
  <c r="T24" i="20" s="1"/>
  <c r="S23" i="20"/>
  <c r="T23" i="20" s="1"/>
  <c r="S22" i="20"/>
  <c r="T22" i="20" s="1"/>
  <c r="S21" i="20"/>
  <c r="T21" i="20" s="1"/>
  <c r="S20" i="20"/>
  <c r="T20" i="20" s="1"/>
  <c r="S19" i="20"/>
  <c r="T19" i="20" s="1"/>
  <c r="S18" i="20"/>
  <c r="T18" i="20" s="1"/>
  <c r="S17" i="20"/>
  <c r="T17" i="20" s="1"/>
  <c r="S16" i="20"/>
  <c r="T16" i="20" s="1"/>
  <c r="S15" i="20"/>
  <c r="T15" i="20" s="1"/>
  <c r="S14" i="20"/>
  <c r="T14" i="20" s="1"/>
  <c r="S13" i="20"/>
  <c r="T13" i="20" s="1"/>
  <c r="S12" i="20"/>
  <c r="T12" i="20" s="1"/>
  <c r="S11" i="20"/>
  <c r="T11" i="20" s="1"/>
  <c r="S10" i="20"/>
  <c r="T10" i="20" s="1"/>
  <c r="S9" i="20"/>
  <c r="T9" i="20" s="1"/>
  <c r="S8" i="20"/>
  <c r="T8" i="20" s="1"/>
  <c r="S7" i="20"/>
  <c r="T7" i="20" s="1"/>
  <c r="R43" i="20"/>
  <c r="S6" i="20"/>
  <c r="T6" i="20" s="1"/>
  <c r="AP3" i="25"/>
  <c r="AP4" i="25"/>
  <c r="AP5" i="25"/>
  <c r="AP6" i="25"/>
  <c r="AP7" i="25"/>
  <c r="AP8" i="25"/>
  <c r="AP9" i="25"/>
  <c r="AP10" i="25"/>
  <c r="AP11" i="25"/>
  <c r="AP12" i="25"/>
  <c r="AP13" i="25"/>
  <c r="AP14" i="25"/>
  <c r="AP15" i="25"/>
  <c r="AP16" i="25"/>
  <c r="AP17" i="25"/>
  <c r="AP18" i="25"/>
  <c r="AP19" i="25"/>
  <c r="AP20" i="25"/>
  <c r="AP21" i="25"/>
  <c r="AP22" i="25"/>
  <c r="AP23" i="25"/>
  <c r="AP24" i="25"/>
  <c r="AP25" i="25"/>
  <c r="AP26" i="25"/>
  <c r="AP27" i="25"/>
  <c r="AP28" i="25"/>
  <c r="AP29" i="25"/>
  <c r="AP30" i="25"/>
  <c r="AP31" i="25"/>
  <c r="AP32" i="25"/>
  <c r="AP33" i="25"/>
  <c r="AP34" i="25"/>
  <c r="AP35" i="25"/>
  <c r="AP36" i="25"/>
  <c r="AP37" i="25"/>
  <c r="AP38" i="25"/>
  <c r="AP39" i="25"/>
  <c r="AP40" i="25"/>
  <c r="AP41" i="25"/>
  <c r="AP42" i="25"/>
  <c r="AP43" i="25"/>
  <c r="AP44" i="25"/>
  <c r="AP45" i="25"/>
  <c r="AP46" i="25"/>
  <c r="AP47" i="25"/>
  <c r="AP48" i="25"/>
  <c r="AP49" i="25"/>
  <c r="AP50" i="25"/>
  <c r="AP51" i="25"/>
  <c r="AP52" i="25"/>
  <c r="AP53" i="25"/>
  <c r="AP54" i="25"/>
  <c r="AP55" i="25"/>
  <c r="AP61" i="25"/>
  <c r="AP62" i="25"/>
  <c r="AP63" i="25"/>
  <c r="AP64" i="25"/>
  <c r="AP65" i="25"/>
  <c r="AP66" i="25"/>
  <c r="AP67" i="25"/>
  <c r="AP68" i="25"/>
  <c r="AP69" i="25"/>
  <c r="AP70" i="25"/>
  <c r="AP71" i="25"/>
  <c r="AP72" i="25"/>
  <c r="AP73" i="25"/>
  <c r="AP74" i="25"/>
  <c r="AP75" i="25"/>
  <c r="AP76" i="25"/>
  <c r="AP77" i="25"/>
  <c r="AP78" i="25"/>
  <c r="AP79" i="25"/>
  <c r="AP80" i="25"/>
  <c r="AP81" i="25"/>
  <c r="AP82" i="25"/>
  <c r="AP83" i="25"/>
  <c r="AP84" i="25"/>
  <c r="AP85" i="25"/>
  <c r="AP86" i="25"/>
  <c r="AP87" i="25"/>
  <c r="AP88" i="25"/>
  <c r="AP89" i="25"/>
  <c r="AP90" i="25"/>
  <c r="AP91" i="25"/>
  <c r="AP92" i="25"/>
  <c r="AP93" i="25"/>
  <c r="AP94" i="25"/>
  <c r="AP95" i="25"/>
  <c r="AP96" i="25"/>
  <c r="AP97" i="25"/>
  <c r="AP98" i="25"/>
  <c r="AP99" i="25"/>
  <c r="AP100" i="25"/>
  <c r="AP101" i="25"/>
  <c r="AP102" i="25"/>
  <c r="AP103" i="25"/>
  <c r="AP104" i="25"/>
  <c r="AP105" i="25"/>
  <c r="AP106" i="25"/>
  <c r="AP107" i="25"/>
  <c r="AP108" i="25"/>
  <c r="AP109" i="25"/>
  <c r="AP110" i="25"/>
  <c r="AP111" i="25"/>
  <c r="AP112" i="25"/>
  <c r="AP113" i="25"/>
  <c r="AP114" i="25"/>
  <c r="AP115" i="25"/>
  <c r="AP116" i="25"/>
  <c r="AP117" i="25"/>
  <c r="AP118" i="25"/>
  <c r="AP119" i="25"/>
  <c r="AP120" i="25"/>
  <c r="AP121" i="25"/>
  <c r="AP122" i="25"/>
  <c r="AP123" i="25"/>
  <c r="AP124" i="25"/>
  <c r="AP125" i="25"/>
  <c r="AP126" i="25"/>
  <c r="AP127" i="25"/>
  <c r="AP128" i="25"/>
  <c r="AP129" i="25"/>
  <c r="AP130" i="25"/>
  <c r="AP131" i="25"/>
  <c r="AP132" i="25"/>
  <c r="AP133" i="25"/>
  <c r="AP134" i="25"/>
  <c r="AP135" i="25"/>
  <c r="AP136" i="25"/>
  <c r="AP137" i="25"/>
  <c r="AP138" i="25"/>
  <c r="AP139" i="25"/>
  <c r="AP140" i="25"/>
  <c r="AP141" i="25"/>
  <c r="AP142" i="25"/>
  <c r="AP143" i="25"/>
  <c r="AP144" i="25"/>
  <c r="AP145" i="25"/>
  <c r="AP146" i="25"/>
  <c r="AP147" i="25"/>
  <c r="AP148" i="25"/>
  <c r="AP149" i="25"/>
  <c r="AP150" i="25"/>
  <c r="AP151" i="25"/>
  <c r="AP152" i="25"/>
  <c r="AP153" i="25"/>
  <c r="AP154" i="25"/>
  <c r="AP155" i="25"/>
  <c r="AP156" i="25"/>
  <c r="AP157" i="25"/>
  <c r="AP158" i="25"/>
  <c r="AP159" i="25"/>
  <c r="AP160" i="25"/>
  <c r="AP161" i="25"/>
  <c r="AP162" i="25"/>
  <c r="AP163" i="25"/>
  <c r="AP164" i="25"/>
  <c r="AP165" i="25"/>
  <c r="AP166" i="25"/>
  <c r="AP167" i="25"/>
  <c r="AP168" i="25"/>
  <c r="AP169" i="25"/>
  <c r="AP170" i="25"/>
  <c r="AP171" i="25"/>
  <c r="AP172" i="25"/>
  <c r="AP173" i="25"/>
  <c r="AP174" i="25"/>
  <c r="AP175" i="25"/>
  <c r="AP176" i="25"/>
  <c r="AP177" i="25"/>
  <c r="AP178" i="25"/>
  <c r="AP179" i="25"/>
  <c r="AP180" i="25"/>
  <c r="AP181" i="25"/>
  <c r="AP182" i="25"/>
  <c r="AP183" i="25"/>
  <c r="AP184" i="25"/>
  <c r="AP185" i="25"/>
  <c r="AP186" i="25"/>
  <c r="AP187" i="25"/>
  <c r="AP188" i="25"/>
  <c r="AP189" i="25"/>
  <c r="AP190" i="25"/>
  <c r="AP191" i="25"/>
  <c r="AP192" i="25"/>
  <c r="AP193" i="25"/>
  <c r="AP194" i="25"/>
  <c r="AP195" i="25"/>
  <c r="AP196" i="25"/>
  <c r="AP197" i="25"/>
  <c r="AP198" i="25"/>
  <c r="AP199" i="25"/>
  <c r="AP200" i="25"/>
  <c r="AP201" i="25"/>
  <c r="AP202" i="25"/>
  <c r="AP203" i="25"/>
  <c r="AP204" i="25"/>
  <c r="AP205" i="25"/>
  <c r="AP206" i="25"/>
  <c r="AP207" i="25"/>
  <c r="AP208" i="25"/>
  <c r="AP209" i="25"/>
  <c r="AP210" i="25"/>
  <c r="AP211" i="25"/>
  <c r="AP212" i="25"/>
  <c r="AP213" i="25"/>
  <c r="AP214" i="25"/>
  <c r="AP215" i="25"/>
  <c r="AP216" i="25"/>
  <c r="AP217" i="25"/>
  <c r="AP218" i="25"/>
  <c r="AP219" i="25"/>
  <c r="AP220" i="25"/>
  <c r="AP221" i="25"/>
  <c r="AP222" i="25"/>
  <c r="AP223" i="25"/>
  <c r="AP224" i="25"/>
  <c r="AP225" i="25"/>
  <c r="AP226" i="25"/>
  <c r="AP227" i="25"/>
  <c r="AP228" i="25"/>
  <c r="AP229" i="25"/>
  <c r="AP230" i="25"/>
  <c r="AP231" i="25"/>
  <c r="AP232" i="25"/>
  <c r="AP233" i="25"/>
  <c r="AP234" i="25"/>
  <c r="AP235" i="25"/>
  <c r="AP236" i="25"/>
  <c r="AP237" i="25"/>
  <c r="AP238" i="25"/>
  <c r="AP239" i="25"/>
  <c r="AP240" i="25"/>
  <c r="AP241" i="25"/>
  <c r="AP242" i="25"/>
  <c r="AP243" i="25"/>
  <c r="AP244" i="25"/>
  <c r="AP245" i="25"/>
  <c r="AP246" i="25"/>
  <c r="AP247" i="25"/>
  <c r="AP248" i="25"/>
  <c r="AP249" i="25"/>
  <c r="AP250" i="25"/>
  <c r="AP251" i="25"/>
  <c r="AP252" i="25"/>
  <c r="AP253" i="25"/>
  <c r="AP254" i="25"/>
  <c r="AP255" i="25"/>
  <c r="AP256" i="25"/>
  <c r="AP257" i="25"/>
  <c r="AP258" i="25"/>
  <c r="AP259" i="25"/>
  <c r="AP260" i="25"/>
  <c r="AP261" i="25"/>
  <c r="AP262" i="25"/>
  <c r="AP263" i="25"/>
  <c r="AP264" i="25"/>
  <c r="AP265" i="25"/>
  <c r="AP266" i="25"/>
  <c r="AP267" i="25"/>
  <c r="AP268" i="25"/>
  <c r="AP269" i="25"/>
  <c r="AP270" i="25"/>
  <c r="AP271" i="25"/>
  <c r="AP272" i="25"/>
  <c r="AP273" i="25"/>
  <c r="AP274" i="25"/>
  <c r="AP275" i="25"/>
  <c r="AP276" i="25"/>
  <c r="AP277" i="25"/>
  <c r="AP278" i="25"/>
  <c r="AP279" i="25"/>
  <c r="AP280" i="25"/>
  <c r="AP281" i="25"/>
  <c r="AP282" i="25"/>
  <c r="AP283" i="25"/>
  <c r="AP284" i="25"/>
  <c r="AP285" i="25"/>
  <c r="AP286" i="25"/>
  <c r="AP287" i="25"/>
  <c r="AP288" i="25"/>
  <c r="AP289" i="25"/>
  <c r="AP290" i="25"/>
  <c r="AP291" i="25"/>
  <c r="AP292" i="25"/>
  <c r="AP293" i="25"/>
  <c r="AP294" i="25"/>
  <c r="AP295" i="25"/>
  <c r="AP296" i="25"/>
  <c r="AP297" i="25"/>
  <c r="AP298" i="25"/>
  <c r="AP299" i="25"/>
  <c r="AP300" i="25"/>
  <c r="AP301" i="25"/>
  <c r="AP302" i="25"/>
  <c r="AP303" i="25"/>
  <c r="AP304" i="25"/>
  <c r="AP305" i="25"/>
  <c r="AP306" i="25"/>
  <c r="AP307" i="25"/>
  <c r="AP308" i="25"/>
  <c r="AP309" i="25"/>
  <c r="AP310" i="25"/>
  <c r="AP311" i="25"/>
  <c r="AP312" i="25"/>
  <c r="AP313" i="25"/>
  <c r="AP314" i="25"/>
  <c r="AP315" i="25"/>
  <c r="AP316" i="25"/>
  <c r="AP317" i="25"/>
  <c r="AP318" i="25"/>
  <c r="AP319" i="25"/>
  <c r="AP320" i="25"/>
  <c r="AP321" i="25"/>
  <c r="AP322" i="25"/>
  <c r="AP323" i="25"/>
  <c r="AP324" i="25"/>
  <c r="AP325" i="25"/>
  <c r="AP326" i="25"/>
  <c r="AP327" i="25"/>
  <c r="AP328" i="25"/>
  <c r="AP329" i="25"/>
  <c r="AP330" i="25"/>
  <c r="AP331" i="25"/>
  <c r="AP332" i="25"/>
  <c r="AP333" i="25"/>
  <c r="AP334" i="25"/>
  <c r="AP335" i="25"/>
  <c r="AP336" i="25"/>
  <c r="AP337" i="25"/>
  <c r="AP338" i="25"/>
  <c r="AP339" i="25"/>
  <c r="AP340" i="25"/>
  <c r="AP341" i="25"/>
  <c r="AP342" i="25"/>
  <c r="AP343" i="25"/>
  <c r="AP344" i="25"/>
  <c r="AP345" i="25"/>
  <c r="AP346" i="25"/>
  <c r="AP347" i="25"/>
  <c r="AP348" i="25"/>
  <c r="AP349" i="25"/>
  <c r="AP350" i="25"/>
  <c r="AP351" i="25"/>
  <c r="AP352" i="25"/>
  <c r="AP353" i="25"/>
  <c r="AP354" i="25"/>
  <c r="AP355" i="25"/>
  <c r="AP356" i="25"/>
  <c r="AP357" i="25"/>
  <c r="AP358" i="25"/>
  <c r="AP359" i="25"/>
  <c r="AP360" i="25"/>
  <c r="AP361" i="25"/>
  <c r="AP362" i="25"/>
  <c r="AP363" i="25"/>
  <c r="AP364" i="25"/>
  <c r="AP365" i="25"/>
  <c r="AP366" i="25"/>
  <c r="AP367" i="25"/>
  <c r="AP368" i="25"/>
  <c r="AP369" i="25"/>
  <c r="AP370" i="25"/>
  <c r="AP371" i="25"/>
  <c r="AP372" i="25"/>
  <c r="AP373" i="25"/>
  <c r="AP374" i="25"/>
  <c r="AP375" i="25"/>
  <c r="AP376" i="25"/>
  <c r="AP377" i="25"/>
  <c r="AP378" i="25"/>
  <c r="AP379" i="25"/>
  <c r="AP380" i="25"/>
  <c r="AP381" i="25"/>
  <c r="AP382" i="25"/>
  <c r="AP383" i="25"/>
  <c r="AP384" i="25"/>
  <c r="AP385" i="25"/>
  <c r="AP386" i="25"/>
  <c r="AP387" i="25"/>
  <c r="AP388" i="25"/>
  <c r="AP389" i="25"/>
  <c r="AP390" i="25"/>
  <c r="AP391" i="25"/>
  <c r="AP392" i="25"/>
  <c r="AP393" i="25"/>
  <c r="AP394" i="25"/>
  <c r="AP395" i="25"/>
  <c r="AP396" i="25"/>
  <c r="AP397" i="25"/>
  <c r="AP398" i="25"/>
  <c r="AP399" i="25"/>
  <c r="AP400" i="25"/>
  <c r="AP401" i="25"/>
  <c r="AP402" i="25"/>
  <c r="AP403" i="25"/>
  <c r="AP404" i="25"/>
  <c r="AP405" i="25"/>
  <c r="AP406" i="25"/>
  <c r="AP407" i="25"/>
  <c r="AP408" i="25"/>
  <c r="AP409" i="25"/>
  <c r="AP410" i="25"/>
  <c r="AP411" i="25"/>
  <c r="AP412" i="25"/>
  <c r="AP413" i="25"/>
  <c r="AP414" i="25"/>
  <c r="AP415" i="25"/>
  <c r="AP416" i="25"/>
  <c r="AP417" i="25"/>
  <c r="AP418" i="25"/>
  <c r="AP419" i="25"/>
  <c r="AP420" i="25"/>
  <c r="AP421" i="25"/>
  <c r="AP422" i="25"/>
  <c r="AP423" i="25"/>
  <c r="AP424" i="25"/>
  <c r="AP425" i="25"/>
  <c r="AP426" i="25"/>
  <c r="AP427" i="25"/>
  <c r="AP428" i="25"/>
  <c r="AP429" i="25"/>
  <c r="AP430" i="25"/>
  <c r="AP431" i="25"/>
  <c r="AP432" i="25"/>
  <c r="AP433" i="25"/>
  <c r="AP434" i="25"/>
  <c r="AP435" i="25"/>
  <c r="AP436" i="25"/>
  <c r="AP437" i="25"/>
  <c r="AP438" i="25"/>
  <c r="AP439" i="25"/>
  <c r="AP440" i="25"/>
  <c r="AP441" i="25"/>
  <c r="AP442" i="25"/>
  <c r="AP443" i="25"/>
  <c r="AP444" i="25"/>
  <c r="AP445" i="25"/>
  <c r="AP446" i="25"/>
  <c r="AP447" i="25"/>
  <c r="AP448" i="25"/>
  <c r="AP449" i="25"/>
  <c r="AP450" i="25"/>
  <c r="AP451" i="25"/>
  <c r="AP452" i="25"/>
  <c r="AP453" i="25"/>
  <c r="AP454" i="25"/>
  <c r="AP455" i="25"/>
  <c r="AP456" i="25"/>
  <c r="AP457" i="25"/>
  <c r="AP458" i="25"/>
  <c r="AP459" i="25"/>
  <c r="AP460" i="25"/>
  <c r="AP461" i="25"/>
  <c r="AP462" i="25"/>
  <c r="AP463" i="25"/>
  <c r="AP464" i="25"/>
  <c r="AP465" i="25"/>
  <c r="AP466" i="25"/>
  <c r="AP467" i="25"/>
  <c r="AP468" i="25"/>
  <c r="AP469" i="25"/>
  <c r="AP470" i="25"/>
  <c r="AP471" i="25"/>
  <c r="AP472" i="25"/>
  <c r="AP473" i="25"/>
  <c r="AP474" i="25"/>
  <c r="AP475" i="25"/>
  <c r="AP476" i="25"/>
  <c r="AP477" i="25"/>
  <c r="AP478" i="25"/>
  <c r="AP479" i="25"/>
  <c r="AP480" i="25"/>
  <c r="AP481" i="25"/>
  <c r="AP482" i="25"/>
  <c r="AP483" i="25"/>
  <c r="AP484" i="25"/>
  <c r="AP485" i="25"/>
  <c r="AP486" i="25"/>
  <c r="AP487" i="25"/>
  <c r="AP488" i="25"/>
  <c r="AP489" i="25"/>
  <c r="AP490" i="25"/>
  <c r="AP491" i="25"/>
  <c r="AP492" i="25"/>
  <c r="AP493" i="25"/>
  <c r="AP494" i="25"/>
  <c r="AP495" i="25"/>
  <c r="AP496" i="25"/>
  <c r="AP497" i="25"/>
  <c r="AP498" i="25"/>
  <c r="AP499" i="25"/>
  <c r="AP500" i="25"/>
  <c r="AP501" i="25"/>
  <c r="AP502" i="25"/>
  <c r="AP2" i="25"/>
  <c r="L40" i="20"/>
  <c r="M40" i="20" s="1"/>
  <c r="L39" i="20"/>
  <c r="M39" i="20" s="1"/>
  <c r="L38" i="20"/>
  <c r="M38" i="20" s="1"/>
  <c r="L37" i="20"/>
  <c r="M37" i="20" s="1"/>
  <c r="L36" i="20"/>
  <c r="M36" i="20" s="1"/>
  <c r="L35" i="20"/>
  <c r="M35" i="20" s="1"/>
  <c r="L34" i="20"/>
  <c r="M34" i="20" s="1"/>
  <c r="L33" i="20"/>
  <c r="M33" i="20" s="1"/>
  <c r="L32" i="20"/>
  <c r="M32" i="20" s="1"/>
  <c r="L31" i="20"/>
  <c r="M31" i="20" s="1"/>
  <c r="L30" i="20"/>
  <c r="M30" i="20" s="1"/>
  <c r="L29" i="20"/>
  <c r="M29" i="20" s="1"/>
  <c r="L28" i="20"/>
  <c r="M28" i="20" s="1"/>
  <c r="L27" i="20"/>
  <c r="M27" i="20" s="1"/>
  <c r="L26" i="20"/>
  <c r="M26" i="20" s="1"/>
  <c r="L25" i="20"/>
  <c r="M25" i="20" s="1"/>
  <c r="L24" i="20"/>
  <c r="M24" i="20" s="1"/>
  <c r="L23" i="20"/>
  <c r="M23" i="20" s="1"/>
  <c r="L22" i="20"/>
  <c r="M22" i="20" s="1"/>
  <c r="L21" i="20"/>
  <c r="M21" i="20" s="1"/>
  <c r="L20" i="20"/>
  <c r="M20" i="20" s="1"/>
  <c r="L19" i="20"/>
  <c r="M19" i="20" s="1"/>
  <c r="L18" i="20"/>
  <c r="M18" i="20" s="1"/>
  <c r="L17" i="20"/>
  <c r="M17" i="20" s="1"/>
  <c r="L16" i="20"/>
  <c r="M16" i="20" s="1"/>
  <c r="L15" i="20"/>
  <c r="M15" i="20" s="1"/>
  <c r="L14" i="20"/>
  <c r="M14" i="20" s="1"/>
  <c r="L13" i="20"/>
  <c r="M13" i="20" s="1"/>
  <c r="L12" i="20"/>
  <c r="M12" i="20" s="1"/>
  <c r="L11" i="20"/>
  <c r="M11" i="20" s="1"/>
  <c r="L10" i="20"/>
  <c r="M10" i="20" s="1"/>
  <c r="L9" i="20"/>
  <c r="M9" i="20" s="1"/>
  <c r="L8" i="20"/>
  <c r="M8" i="20" s="1"/>
  <c r="L7" i="20"/>
  <c r="M7" i="20" s="1"/>
  <c r="L6" i="20"/>
  <c r="R42" i="20"/>
  <c r="C3" i="22"/>
  <c r="C4" i="22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74" i="22"/>
  <c r="C75" i="22"/>
  <c r="C76" i="22"/>
  <c r="C77" i="22"/>
  <c r="C78" i="22"/>
  <c r="C79" i="22"/>
  <c r="C80" i="22"/>
  <c r="C81" i="22"/>
  <c r="C82" i="22"/>
  <c r="C83" i="22"/>
  <c r="C84" i="22"/>
  <c r="C85" i="22"/>
  <c r="C86" i="22"/>
  <c r="C87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105" i="22"/>
  <c r="C106" i="22"/>
  <c r="C107" i="22"/>
  <c r="C108" i="22"/>
  <c r="C109" i="22"/>
  <c r="C110" i="22"/>
  <c r="C111" i="22"/>
  <c r="C112" i="22"/>
  <c r="C113" i="22"/>
  <c r="C114" i="22"/>
  <c r="C115" i="22"/>
  <c r="C116" i="22"/>
  <c r="C117" i="22"/>
  <c r="C118" i="22"/>
  <c r="C119" i="22"/>
  <c r="C120" i="22"/>
  <c r="C121" i="22"/>
  <c r="C122" i="22"/>
  <c r="C123" i="22"/>
  <c r="C124" i="22"/>
  <c r="C125" i="22"/>
  <c r="C126" i="22"/>
  <c r="C127" i="22"/>
  <c r="C128" i="22"/>
  <c r="C129" i="22"/>
  <c r="C130" i="22"/>
  <c r="C131" i="22"/>
  <c r="C132" i="22"/>
  <c r="C133" i="22"/>
  <c r="C134" i="22"/>
  <c r="C135" i="22"/>
  <c r="C136" i="22"/>
  <c r="C137" i="22"/>
  <c r="C138" i="22"/>
  <c r="C139" i="22"/>
  <c r="C140" i="22"/>
  <c r="C141" i="22"/>
  <c r="C142" i="22"/>
  <c r="C143" i="22"/>
  <c r="C144" i="22"/>
  <c r="C145" i="22"/>
  <c r="C146" i="22"/>
  <c r="C147" i="22"/>
  <c r="C148" i="22"/>
  <c r="C149" i="22"/>
  <c r="C150" i="22"/>
  <c r="C151" i="22"/>
  <c r="C152" i="22"/>
  <c r="C153" i="22"/>
  <c r="C154" i="22"/>
  <c r="C155" i="22"/>
  <c r="C156" i="22"/>
  <c r="C157" i="22"/>
  <c r="C158" i="22"/>
  <c r="C159" i="22"/>
  <c r="C160" i="22"/>
  <c r="C161" i="22"/>
  <c r="C162" i="22"/>
  <c r="C163" i="22"/>
  <c r="C164" i="22"/>
  <c r="C165" i="22"/>
  <c r="C166" i="22"/>
  <c r="C167" i="22"/>
  <c r="C168" i="22"/>
  <c r="C169" i="22"/>
  <c r="C170" i="22"/>
  <c r="C171" i="22"/>
  <c r="C172" i="22"/>
  <c r="C173" i="22"/>
  <c r="C174" i="22"/>
  <c r="C175" i="22"/>
  <c r="C176" i="22"/>
  <c r="C177" i="22"/>
  <c r="C178" i="22"/>
  <c r="C179" i="22"/>
  <c r="C180" i="22"/>
  <c r="C181" i="22"/>
  <c r="C182" i="22"/>
  <c r="C183" i="22"/>
  <c r="C184" i="22"/>
  <c r="C185" i="22"/>
  <c r="C186" i="22"/>
  <c r="C187" i="22"/>
  <c r="C188" i="22"/>
  <c r="C189" i="22"/>
  <c r="C190" i="22"/>
  <c r="C191" i="22"/>
  <c r="C192" i="22"/>
  <c r="C193" i="22"/>
  <c r="C194" i="22"/>
  <c r="C195" i="22"/>
  <c r="C196" i="22"/>
  <c r="C197" i="22"/>
  <c r="C198" i="22"/>
  <c r="C199" i="22"/>
  <c r="C200" i="22"/>
  <c r="C201" i="22"/>
  <c r="C202" i="22"/>
  <c r="C203" i="22"/>
  <c r="C204" i="22"/>
  <c r="C205" i="22"/>
  <c r="C206" i="22"/>
  <c r="C207" i="22"/>
  <c r="C208" i="22"/>
  <c r="C209" i="22"/>
  <c r="C210" i="22"/>
  <c r="C211" i="22"/>
  <c r="C212" i="22"/>
  <c r="C213" i="22"/>
  <c r="C214" i="22"/>
  <c r="C215" i="22"/>
  <c r="C216" i="22"/>
  <c r="C217" i="22"/>
  <c r="C218" i="22"/>
  <c r="C219" i="22"/>
  <c r="C220" i="22"/>
  <c r="C221" i="22"/>
  <c r="C222" i="22"/>
  <c r="C223" i="22"/>
  <c r="C224" i="22"/>
  <c r="C225" i="22"/>
  <c r="C226" i="22"/>
  <c r="C227" i="22"/>
  <c r="C228" i="22"/>
  <c r="C229" i="22"/>
  <c r="C230" i="22"/>
  <c r="C231" i="22"/>
  <c r="C232" i="22"/>
  <c r="C233" i="22"/>
  <c r="C234" i="22"/>
  <c r="C235" i="22"/>
  <c r="C236" i="22"/>
  <c r="C237" i="22"/>
  <c r="C238" i="22"/>
  <c r="C239" i="22"/>
  <c r="C240" i="22"/>
  <c r="C241" i="22"/>
  <c r="C242" i="22"/>
  <c r="C243" i="22"/>
  <c r="C244" i="22"/>
  <c r="C245" i="22"/>
  <c r="C246" i="22"/>
  <c r="C247" i="22"/>
  <c r="C248" i="22"/>
  <c r="C249" i="22"/>
  <c r="C250" i="22"/>
  <c r="C251" i="22"/>
  <c r="C252" i="22"/>
  <c r="C253" i="22"/>
  <c r="C254" i="22"/>
  <c r="C255" i="22"/>
  <c r="C256" i="22"/>
  <c r="C257" i="22"/>
  <c r="C258" i="22"/>
  <c r="C259" i="22"/>
  <c r="C260" i="22"/>
  <c r="C261" i="22"/>
  <c r="C262" i="22"/>
  <c r="C263" i="22"/>
  <c r="C264" i="22"/>
  <c r="C265" i="22"/>
  <c r="C266" i="22"/>
  <c r="C267" i="22"/>
  <c r="C268" i="22"/>
  <c r="C269" i="22"/>
  <c r="C270" i="22"/>
  <c r="C271" i="22"/>
  <c r="C272" i="22"/>
  <c r="C273" i="22"/>
  <c r="C274" i="22"/>
  <c r="C275" i="22"/>
  <c r="C276" i="22"/>
  <c r="C277" i="22"/>
  <c r="C278" i="22"/>
  <c r="C279" i="22"/>
  <c r="C280" i="22"/>
  <c r="C281" i="22"/>
  <c r="C282" i="22"/>
  <c r="C283" i="22"/>
  <c r="C284" i="22"/>
  <c r="C285" i="22"/>
  <c r="C286" i="22"/>
  <c r="C287" i="22"/>
  <c r="C288" i="22"/>
  <c r="C289" i="22"/>
  <c r="C290" i="22"/>
  <c r="C291" i="22"/>
  <c r="C292" i="22"/>
  <c r="C293" i="22"/>
  <c r="C294" i="22"/>
  <c r="C295" i="22"/>
  <c r="C296" i="22"/>
  <c r="C297" i="22"/>
  <c r="C298" i="22"/>
  <c r="C299" i="22"/>
  <c r="C300" i="22"/>
  <c r="C301" i="22"/>
  <c r="C302" i="22"/>
  <c r="C303" i="22"/>
  <c r="C304" i="22"/>
  <c r="C305" i="22"/>
  <c r="C306" i="22"/>
  <c r="C307" i="22"/>
  <c r="C308" i="22"/>
  <c r="C309" i="22"/>
  <c r="C310" i="22"/>
  <c r="C311" i="22"/>
  <c r="C312" i="22"/>
  <c r="C313" i="22"/>
  <c r="C314" i="22"/>
  <c r="C315" i="22"/>
  <c r="C316" i="22"/>
  <c r="C317" i="22"/>
  <c r="C318" i="22"/>
  <c r="C319" i="22"/>
  <c r="C320" i="22"/>
  <c r="C321" i="22"/>
  <c r="C322" i="22"/>
  <c r="C323" i="22"/>
  <c r="C324" i="22"/>
  <c r="C325" i="22"/>
  <c r="C326" i="22"/>
  <c r="C327" i="22"/>
  <c r="C328" i="22"/>
  <c r="C329" i="22"/>
  <c r="C330" i="22"/>
  <c r="C331" i="22"/>
  <c r="C332" i="22"/>
  <c r="C333" i="22"/>
  <c r="C334" i="22"/>
  <c r="C335" i="22"/>
  <c r="C336" i="22"/>
  <c r="C337" i="22"/>
  <c r="C338" i="22"/>
  <c r="C339" i="22"/>
  <c r="C340" i="22"/>
  <c r="C341" i="22"/>
  <c r="C342" i="22"/>
  <c r="C343" i="22"/>
  <c r="C344" i="22"/>
  <c r="C345" i="22"/>
  <c r="C346" i="22"/>
  <c r="C347" i="22"/>
  <c r="C348" i="22"/>
  <c r="C349" i="22"/>
  <c r="C350" i="22"/>
  <c r="C351" i="22"/>
  <c r="C352" i="22"/>
  <c r="C353" i="22"/>
  <c r="C354" i="22"/>
  <c r="C355" i="22"/>
  <c r="C356" i="22"/>
  <c r="C357" i="22"/>
  <c r="C358" i="22"/>
  <c r="C359" i="22"/>
  <c r="C360" i="22"/>
  <c r="C361" i="22"/>
  <c r="C362" i="22"/>
  <c r="C363" i="22"/>
  <c r="C364" i="22"/>
  <c r="C365" i="22"/>
  <c r="C366" i="22"/>
  <c r="C367" i="22"/>
  <c r="C368" i="22"/>
  <c r="C369" i="22"/>
  <c r="C370" i="22"/>
  <c r="C371" i="22"/>
  <c r="C372" i="22"/>
  <c r="C373" i="22"/>
  <c r="C374" i="22"/>
  <c r="C375" i="22"/>
  <c r="C376" i="22"/>
  <c r="C377" i="22"/>
  <c r="C378" i="22"/>
  <c r="C379" i="22"/>
  <c r="C380" i="22"/>
  <c r="C381" i="22"/>
  <c r="C382" i="22"/>
  <c r="C383" i="22"/>
  <c r="C384" i="22"/>
  <c r="C385" i="22"/>
  <c r="C386" i="22"/>
  <c r="C387" i="22"/>
  <c r="C388" i="22"/>
  <c r="C389" i="22"/>
  <c r="C390" i="22"/>
  <c r="C391" i="22"/>
  <c r="C392" i="22"/>
  <c r="C393" i="22"/>
  <c r="C394" i="22"/>
  <c r="C395" i="22"/>
  <c r="C396" i="22"/>
  <c r="C397" i="22"/>
  <c r="C398" i="22"/>
  <c r="C399" i="22"/>
  <c r="C400" i="22"/>
  <c r="C401" i="22"/>
  <c r="C402" i="22"/>
  <c r="C403" i="22"/>
  <c r="C404" i="22"/>
  <c r="C405" i="22"/>
  <c r="C406" i="22"/>
  <c r="C407" i="22"/>
  <c r="C408" i="22"/>
  <c r="C409" i="22"/>
  <c r="C410" i="22"/>
  <c r="C411" i="22"/>
  <c r="C412" i="22"/>
  <c r="C413" i="22"/>
  <c r="C414" i="22"/>
  <c r="C415" i="22"/>
  <c r="C416" i="22"/>
  <c r="C417" i="22"/>
  <c r="C418" i="22"/>
  <c r="C419" i="22"/>
  <c r="C420" i="22"/>
  <c r="C421" i="22"/>
  <c r="C422" i="22"/>
  <c r="C423" i="22"/>
  <c r="C424" i="22"/>
  <c r="C425" i="22"/>
  <c r="C426" i="22"/>
  <c r="C427" i="22"/>
  <c r="C428" i="22"/>
  <c r="C429" i="22"/>
  <c r="C430" i="22"/>
  <c r="C431" i="22"/>
  <c r="C432" i="22"/>
  <c r="C433" i="22"/>
  <c r="C434" i="22"/>
  <c r="C435" i="22"/>
  <c r="C436" i="22"/>
  <c r="C437" i="22"/>
  <c r="C438" i="22"/>
  <c r="C439" i="22"/>
  <c r="C440" i="22"/>
  <c r="C441" i="22"/>
  <c r="C442" i="22"/>
  <c r="C443" i="22"/>
  <c r="C444" i="22"/>
  <c r="C445" i="22"/>
  <c r="C446" i="22"/>
  <c r="C447" i="22"/>
  <c r="C448" i="22"/>
  <c r="C449" i="22"/>
  <c r="C450" i="22"/>
  <c r="C451" i="22"/>
  <c r="C452" i="22"/>
  <c r="C453" i="22"/>
  <c r="C454" i="22"/>
  <c r="C455" i="22"/>
  <c r="C456" i="22"/>
  <c r="C457" i="22"/>
  <c r="C458" i="22"/>
  <c r="C459" i="22"/>
  <c r="C460" i="22"/>
  <c r="C461" i="22"/>
  <c r="C462" i="22"/>
  <c r="C463" i="22"/>
  <c r="C464" i="22"/>
  <c r="C465" i="22"/>
  <c r="C466" i="22"/>
  <c r="C467" i="22"/>
  <c r="C468" i="22"/>
  <c r="C469" i="22"/>
  <c r="C470" i="22"/>
  <c r="C471" i="22"/>
  <c r="C472" i="22"/>
  <c r="C473" i="22"/>
  <c r="C474" i="22"/>
  <c r="C475" i="22"/>
  <c r="C476" i="22"/>
  <c r="C477" i="22"/>
  <c r="C478" i="22"/>
  <c r="C479" i="22"/>
  <c r="C480" i="22"/>
  <c r="C481" i="22"/>
  <c r="C482" i="22"/>
  <c r="C483" i="22"/>
  <c r="C484" i="22"/>
  <c r="C485" i="22"/>
  <c r="C486" i="22"/>
  <c r="C487" i="22"/>
  <c r="C488" i="22"/>
  <c r="C489" i="22"/>
  <c r="C490" i="22"/>
  <c r="C491" i="22"/>
  <c r="C492" i="22"/>
  <c r="C493" i="22"/>
  <c r="C494" i="22"/>
  <c r="C495" i="22"/>
  <c r="C496" i="22"/>
  <c r="C497" i="22"/>
  <c r="C498" i="22"/>
  <c r="C499" i="22"/>
  <c r="C500" i="22"/>
  <c r="C501" i="22"/>
  <c r="C502" i="22"/>
  <c r="C2" i="22"/>
  <c r="AR61" i="24"/>
  <c r="AR62" i="24"/>
  <c r="AR63" i="24"/>
  <c r="AR64" i="24"/>
  <c r="AR65" i="24"/>
  <c r="AR66" i="24"/>
  <c r="AR67" i="24"/>
  <c r="AR68" i="24"/>
  <c r="AR69" i="24"/>
  <c r="AR70" i="24"/>
  <c r="AR71" i="24"/>
  <c r="AR72" i="24"/>
  <c r="AR73" i="24"/>
  <c r="AR74" i="24"/>
  <c r="AR75" i="24"/>
  <c r="AR76" i="24"/>
  <c r="AR77" i="24"/>
  <c r="AR78" i="24"/>
  <c r="AR79" i="24"/>
  <c r="AR80" i="24"/>
  <c r="AR81" i="24"/>
  <c r="AR82" i="24"/>
  <c r="AR83" i="24"/>
  <c r="AR84" i="24"/>
  <c r="AR85" i="24"/>
  <c r="AR86" i="24"/>
  <c r="AR87" i="24"/>
  <c r="AR88" i="24"/>
  <c r="AR89" i="24"/>
  <c r="AR90" i="24"/>
  <c r="AR91" i="24"/>
  <c r="AR92" i="24"/>
  <c r="AR93" i="24"/>
  <c r="AR94" i="24"/>
  <c r="AR95" i="24"/>
  <c r="AR96" i="24"/>
  <c r="AR97" i="24"/>
  <c r="AR98" i="24"/>
  <c r="AR99" i="24"/>
  <c r="AR100" i="24"/>
  <c r="AR101" i="24"/>
  <c r="AR102" i="24"/>
  <c r="AR103" i="24"/>
  <c r="AR104" i="24"/>
  <c r="AR105" i="24"/>
  <c r="AR106" i="24"/>
  <c r="AR107" i="24"/>
  <c r="AR108" i="24"/>
  <c r="AR109" i="24"/>
  <c r="AR110" i="24"/>
  <c r="AR111" i="24"/>
  <c r="AR112" i="24"/>
  <c r="AR113" i="24"/>
  <c r="AR114" i="24"/>
  <c r="AR115" i="24"/>
  <c r="AR116" i="24"/>
  <c r="AR117" i="24"/>
  <c r="AR118" i="24"/>
  <c r="AR119" i="24"/>
  <c r="AR120" i="24"/>
  <c r="AR121" i="24"/>
  <c r="AR122" i="24"/>
  <c r="AR123" i="24"/>
  <c r="AR124" i="24"/>
  <c r="AR125" i="24"/>
  <c r="AR126" i="24"/>
  <c r="AR127" i="24"/>
  <c r="AR128" i="24"/>
  <c r="AR129" i="24"/>
  <c r="AR130" i="24"/>
  <c r="AR131" i="24"/>
  <c r="AR132" i="24"/>
  <c r="AR133" i="24"/>
  <c r="AR134" i="24"/>
  <c r="AR135" i="24"/>
  <c r="AR136" i="24"/>
  <c r="AR137" i="24"/>
  <c r="AR138" i="24"/>
  <c r="AR139" i="24"/>
  <c r="AR140" i="24"/>
  <c r="AR141" i="24"/>
  <c r="AR142" i="24"/>
  <c r="AR143" i="24"/>
  <c r="AR144" i="24"/>
  <c r="AR145" i="24"/>
  <c r="AR146" i="24"/>
  <c r="AR147" i="24"/>
  <c r="AR148" i="24"/>
  <c r="AR149" i="24"/>
  <c r="AR150" i="24"/>
  <c r="AR151" i="24"/>
  <c r="AR152" i="24"/>
  <c r="AR153" i="24"/>
  <c r="AR154" i="24"/>
  <c r="AR155" i="24"/>
  <c r="AR156" i="24"/>
  <c r="AR157" i="24"/>
  <c r="AR158" i="24"/>
  <c r="AR159" i="24"/>
  <c r="AR160" i="24"/>
  <c r="AR161" i="24"/>
  <c r="AR162" i="24"/>
  <c r="AR163" i="24"/>
  <c r="AR164" i="24"/>
  <c r="AR165" i="24"/>
  <c r="AR166" i="24"/>
  <c r="AR167" i="24"/>
  <c r="AR168" i="24"/>
  <c r="AR169" i="24"/>
  <c r="AR170" i="24"/>
  <c r="AR171" i="24"/>
  <c r="AR172" i="24"/>
  <c r="AR173" i="24"/>
  <c r="AR174" i="24"/>
  <c r="AR175" i="24"/>
  <c r="AR176" i="24"/>
  <c r="AR177" i="24"/>
  <c r="AR178" i="24"/>
  <c r="AR179" i="24"/>
  <c r="AR180" i="24"/>
  <c r="AR181" i="24"/>
  <c r="AR182" i="24"/>
  <c r="AR183" i="24"/>
  <c r="AR184" i="24"/>
  <c r="AR185" i="24"/>
  <c r="AR186" i="24"/>
  <c r="AR187" i="24"/>
  <c r="AR188" i="24"/>
  <c r="AR189" i="24"/>
  <c r="AR190" i="24"/>
  <c r="AR191" i="24"/>
  <c r="AR192" i="24"/>
  <c r="AR193" i="24"/>
  <c r="AR194" i="24"/>
  <c r="AR195" i="24"/>
  <c r="AR196" i="24"/>
  <c r="AR197" i="24"/>
  <c r="AR198" i="24"/>
  <c r="AR199" i="24"/>
  <c r="AR200" i="24"/>
  <c r="AR201" i="24"/>
  <c r="AR202" i="24"/>
  <c r="AR203" i="24"/>
  <c r="AR204" i="24"/>
  <c r="AR205" i="24"/>
  <c r="AR206" i="24"/>
  <c r="AR207" i="24"/>
  <c r="AR208" i="24"/>
  <c r="AR209" i="24"/>
  <c r="AR210" i="24"/>
  <c r="AR211" i="24"/>
  <c r="AR212" i="24"/>
  <c r="AR213" i="24"/>
  <c r="AR214" i="24"/>
  <c r="AR215" i="24"/>
  <c r="AR216" i="24"/>
  <c r="AR217" i="24"/>
  <c r="AR218" i="24"/>
  <c r="AR219" i="24"/>
  <c r="AR220" i="24"/>
  <c r="AR221" i="24"/>
  <c r="AR222" i="24"/>
  <c r="AR223" i="24"/>
  <c r="AR224" i="24"/>
  <c r="AR225" i="24"/>
  <c r="AR226" i="24"/>
  <c r="AR227" i="24"/>
  <c r="AR228" i="24"/>
  <c r="AR229" i="24"/>
  <c r="AR230" i="24"/>
  <c r="AR231" i="24"/>
  <c r="AR232" i="24"/>
  <c r="AR233" i="24"/>
  <c r="AR234" i="24"/>
  <c r="AR235" i="24"/>
  <c r="AR236" i="24"/>
  <c r="AR237" i="24"/>
  <c r="AR238" i="24"/>
  <c r="AR239" i="24"/>
  <c r="AR240" i="24"/>
  <c r="AR241" i="24"/>
  <c r="AR242" i="24"/>
  <c r="AR243" i="24"/>
  <c r="AR244" i="24"/>
  <c r="AR245" i="24"/>
  <c r="AR246" i="24"/>
  <c r="AR247" i="24"/>
  <c r="AR248" i="24"/>
  <c r="AR249" i="24"/>
  <c r="AR250" i="24"/>
  <c r="AR251" i="24"/>
  <c r="AR252" i="24"/>
  <c r="AR253" i="24"/>
  <c r="AR254" i="24"/>
  <c r="AR255" i="24"/>
  <c r="AR256" i="24"/>
  <c r="AR257" i="24"/>
  <c r="AR258" i="24"/>
  <c r="AR259" i="24"/>
  <c r="AR260" i="24"/>
  <c r="AR261" i="24"/>
  <c r="AR262" i="24"/>
  <c r="AR263" i="24"/>
  <c r="AR264" i="24"/>
  <c r="AR265" i="24"/>
  <c r="AR266" i="24"/>
  <c r="AR267" i="24"/>
  <c r="AR268" i="24"/>
  <c r="AR269" i="24"/>
  <c r="AR270" i="24"/>
  <c r="AR271" i="24"/>
  <c r="AR272" i="24"/>
  <c r="AR273" i="24"/>
  <c r="AR274" i="24"/>
  <c r="AR275" i="24"/>
  <c r="AR276" i="24"/>
  <c r="AR277" i="24"/>
  <c r="AR278" i="24"/>
  <c r="AR279" i="24"/>
  <c r="AR280" i="24"/>
  <c r="AR281" i="24"/>
  <c r="AR282" i="24"/>
  <c r="AR283" i="24"/>
  <c r="AR284" i="24"/>
  <c r="AR285" i="24"/>
  <c r="AR286" i="24"/>
  <c r="AR287" i="24"/>
  <c r="AR288" i="24"/>
  <c r="AR289" i="24"/>
  <c r="AR290" i="24"/>
  <c r="AR291" i="24"/>
  <c r="AR292" i="24"/>
  <c r="AR293" i="24"/>
  <c r="AR294" i="24"/>
  <c r="AR295" i="24"/>
  <c r="AR296" i="24"/>
  <c r="AR297" i="24"/>
  <c r="AR298" i="24"/>
  <c r="AR299" i="24"/>
  <c r="AR300" i="24"/>
  <c r="AR301" i="24"/>
  <c r="AR302" i="24"/>
  <c r="AR303" i="24"/>
  <c r="AR304" i="24"/>
  <c r="AR305" i="24"/>
  <c r="AR306" i="24"/>
  <c r="AR307" i="24"/>
  <c r="AR308" i="24"/>
  <c r="AR309" i="24"/>
  <c r="AR310" i="24"/>
  <c r="AR311" i="24"/>
  <c r="AR312" i="24"/>
  <c r="AR313" i="24"/>
  <c r="AR314" i="24"/>
  <c r="AR315" i="24"/>
  <c r="AR316" i="24"/>
  <c r="AR317" i="24"/>
  <c r="AR318" i="24"/>
  <c r="AR319" i="24"/>
  <c r="AR320" i="24"/>
  <c r="AR321" i="24"/>
  <c r="AR322" i="24"/>
  <c r="AR323" i="24"/>
  <c r="AR324" i="24"/>
  <c r="AR325" i="24"/>
  <c r="AR326" i="24"/>
  <c r="AR327" i="24"/>
  <c r="AR328" i="24"/>
  <c r="AR329" i="24"/>
  <c r="AR330" i="24"/>
  <c r="AR331" i="24"/>
  <c r="AR332" i="24"/>
  <c r="AR333" i="24"/>
  <c r="AR334" i="24"/>
  <c r="AR335" i="24"/>
  <c r="AR336" i="24"/>
  <c r="AR337" i="24"/>
  <c r="AR338" i="24"/>
  <c r="AR339" i="24"/>
  <c r="AR340" i="24"/>
  <c r="AR341" i="24"/>
  <c r="AR342" i="24"/>
  <c r="AR343" i="24"/>
  <c r="AR344" i="24"/>
  <c r="AR345" i="24"/>
  <c r="AR346" i="24"/>
  <c r="AR347" i="24"/>
  <c r="AR348" i="24"/>
  <c r="AR349" i="24"/>
  <c r="AR350" i="24"/>
  <c r="AR351" i="24"/>
  <c r="AR352" i="24"/>
  <c r="AR353" i="24"/>
  <c r="AR354" i="24"/>
  <c r="AR355" i="24"/>
  <c r="AR356" i="24"/>
  <c r="AR357" i="24"/>
  <c r="AR358" i="24"/>
  <c r="AR359" i="24"/>
  <c r="AR360" i="24"/>
  <c r="AR361" i="24"/>
  <c r="AR362" i="24"/>
  <c r="AR363" i="24"/>
  <c r="AR364" i="24"/>
  <c r="AR365" i="24"/>
  <c r="AR366" i="24"/>
  <c r="AR367" i="24"/>
  <c r="AR368" i="24"/>
  <c r="AR369" i="24"/>
  <c r="AR370" i="24"/>
  <c r="AR371" i="24"/>
  <c r="AR372" i="24"/>
  <c r="AR373" i="24"/>
  <c r="AR374" i="24"/>
  <c r="AR375" i="24"/>
  <c r="AR376" i="24"/>
  <c r="AR377" i="24"/>
  <c r="AR378" i="24"/>
  <c r="AR379" i="24"/>
  <c r="AR380" i="24"/>
  <c r="AR381" i="24"/>
  <c r="AR382" i="24"/>
  <c r="AR383" i="24"/>
  <c r="AR384" i="24"/>
  <c r="AR385" i="24"/>
  <c r="AR386" i="24"/>
  <c r="AR387" i="24"/>
  <c r="AR388" i="24"/>
  <c r="AR389" i="24"/>
  <c r="AR390" i="24"/>
  <c r="AR391" i="24"/>
  <c r="AR392" i="24"/>
  <c r="AR393" i="24"/>
  <c r="AR394" i="24"/>
  <c r="AR395" i="24"/>
  <c r="AR396" i="24"/>
  <c r="AR397" i="24"/>
  <c r="AR398" i="24"/>
  <c r="AR399" i="24"/>
  <c r="AR400" i="24"/>
  <c r="AR401" i="24"/>
  <c r="AR402" i="24"/>
  <c r="AR403" i="24"/>
  <c r="AR404" i="24"/>
  <c r="AR405" i="24"/>
  <c r="AR406" i="24"/>
  <c r="AR407" i="24"/>
  <c r="AR408" i="24"/>
  <c r="AR409" i="24"/>
  <c r="AR410" i="24"/>
  <c r="AR411" i="24"/>
  <c r="AR412" i="24"/>
  <c r="AR413" i="24"/>
  <c r="AR414" i="24"/>
  <c r="AR415" i="24"/>
  <c r="AR416" i="24"/>
  <c r="AR417" i="24"/>
  <c r="AR418" i="24"/>
  <c r="AR419" i="24"/>
  <c r="AR420" i="24"/>
  <c r="AR421" i="24"/>
  <c r="AR422" i="24"/>
  <c r="AR423" i="24"/>
  <c r="AR424" i="24"/>
  <c r="AR425" i="24"/>
  <c r="AR426" i="24"/>
  <c r="AR427" i="24"/>
  <c r="AR428" i="24"/>
  <c r="AR429" i="24"/>
  <c r="AR430" i="24"/>
  <c r="AR431" i="24"/>
  <c r="AR432" i="24"/>
  <c r="AR433" i="24"/>
  <c r="AR434" i="24"/>
  <c r="AR435" i="24"/>
  <c r="AR436" i="24"/>
  <c r="AR437" i="24"/>
  <c r="AR438" i="24"/>
  <c r="AR439" i="24"/>
  <c r="AR440" i="24"/>
  <c r="AR441" i="24"/>
  <c r="AR442" i="24"/>
  <c r="AR443" i="24"/>
  <c r="AR444" i="24"/>
  <c r="AR445" i="24"/>
  <c r="AR446" i="24"/>
  <c r="AR447" i="24"/>
  <c r="AR448" i="24"/>
  <c r="AR449" i="24"/>
  <c r="AR450" i="24"/>
  <c r="AR451" i="24"/>
  <c r="AR452" i="24"/>
  <c r="AR453" i="24"/>
  <c r="AR454" i="24"/>
  <c r="AR455" i="24"/>
  <c r="AR456" i="24"/>
  <c r="AR457" i="24"/>
  <c r="AR458" i="24"/>
  <c r="AR459" i="24"/>
  <c r="AR460" i="24"/>
  <c r="AR461" i="24"/>
  <c r="AR462" i="24"/>
  <c r="AR463" i="24"/>
  <c r="AR464" i="24"/>
  <c r="AR465" i="24"/>
  <c r="AR466" i="24"/>
  <c r="AR467" i="24"/>
  <c r="AR468" i="24"/>
  <c r="AR469" i="24"/>
  <c r="AR470" i="24"/>
  <c r="AR471" i="24"/>
  <c r="AR472" i="24"/>
  <c r="AR473" i="24"/>
  <c r="AR474" i="24"/>
  <c r="AR475" i="24"/>
  <c r="AR476" i="24"/>
  <c r="AR477" i="24"/>
  <c r="AR478" i="24"/>
  <c r="AR479" i="24"/>
  <c r="AR480" i="24"/>
  <c r="AR481" i="24"/>
  <c r="AR482" i="24"/>
  <c r="AR483" i="24"/>
  <c r="AR484" i="24"/>
  <c r="AR485" i="24"/>
  <c r="AR486" i="24"/>
  <c r="AR487" i="24"/>
  <c r="AR488" i="24"/>
  <c r="AR489" i="24"/>
  <c r="AR490" i="24"/>
  <c r="AR491" i="24"/>
  <c r="AR492" i="24"/>
  <c r="AR493" i="24"/>
  <c r="AR494" i="24"/>
  <c r="AR495" i="24"/>
  <c r="AR496" i="24"/>
  <c r="AR497" i="24"/>
  <c r="AR498" i="24"/>
  <c r="AR499" i="24"/>
  <c r="AR500" i="24"/>
  <c r="AR501" i="24"/>
  <c r="AR502" i="24"/>
  <c r="AR503" i="24"/>
  <c r="AR504" i="24"/>
  <c r="AR2" i="24"/>
  <c r="AR3" i="24"/>
  <c r="AR4" i="24"/>
  <c r="AR5" i="24"/>
  <c r="AR6" i="24"/>
  <c r="AR7" i="24"/>
  <c r="AR8" i="24"/>
  <c r="AR9" i="24"/>
  <c r="AR10" i="24"/>
  <c r="AR11" i="24"/>
  <c r="AR12" i="24"/>
  <c r="AR13" i="24"/>
  <c r="AR14" i="24"/>
  <c r="AR15" i="24"/>
  <c r="AR16" i="24"/>
  <c r="AR17" i="24"/>
  <c r="AR18" i="24"/>
  <c r="AR19" i="24"/>
  <c r="AR20" i="24"/>
  <c r="AR21" i="24"/>
  <c r="AR22" i="24"/>
  <c r="AR23" i="24"/>
  <c r="AR24" i="24"/>
  <c r="AR25" i="24"/>
  <c r="AR26" i="24"/>
  <c r="AR27" i="24"/>
  <c r="AR28" i="24"/>
  <c r="AR29" i="24"/>
  <c r="AR30" i="24"/>
  <c r="AR31" i="24"/>
  <c r="AR32" i="24"/>
  <c r="AR33" i="24"/>
  <c r="AR34" i="24"/>
  <c r="AR35" i="24"/>
  <c r="AR36" i="24"/>
  <c r="AR37" i="24"/>
  <c r="AR38" i="24"/>
  <c r="AR39" i="24"/>
  <c r="AR40" i="24"/>
  <c r="AR41" i="24"/>
  <c r="AR42" i="24"/>
  <c r="AR43" i="24"/>
  <c r="AR44" i="24"/>
  <c r="AR45" i="24"/>
  <c r="AR46" i="24"/>
  <c r="AR47" i="24"/>
  <c r="AR48" i="24"/>
  <c r="AR49" i="24"/>
  <c r="AR50" i="24"/>
  <c r="AR51" i="24"/>
  <c r="AR52" i="24"/>
  <c r="AR53" i="24"/>
  <c r="AR54" i="24"/>
  <c r="AR55" i="24"/>
  <c r="AR506" i="24"/>
  <c r="M6" i="20" l="1"/>
  <c r="L41" i="20"/>
  <c r="S39" i="20"/>
  <c r="Q44" i="20"/>
  <c r="R45" i="20"/>
  <c r="E39" i="20"/>
  <c r="F39" i="20" s="1"/>
  <c r="E38" i="20"/>
  <c r="F38" i="20" s="1"/>
  <c r="E37" i="20"/>
  <c r="F37" i="20" s="1"/>
  <c r="E36" i="20"/>
  <c r="F36" i="20" s="1"/>
  <c r="E35" i="20"/>
  <c r="F35" i="20" s="1"/>
  <c r="E34" i="20"/>
  <c r="F34" i="20" s="1"/>
  <c r="E33" i="20"/>
  <c r="F33" i="20" s="1"/>
  <c r="E32" i="20"/>
  <c r="F32" i="20" s="1"/>
  <c r="E31" i="20"/>
  <c r="F31" i="20" s="1"/>
  <c r="E30" i="20"/>
  <c r="F30" i="20" s="1"/>
  <c r="E29" i="20"/>
  <c r="F29" i="20" s="1"/>
  <c r="E28" i="20"/>
  <c r="F28" i="20" s="1"/>
  <c r="E27" i="20"/>
  <c r="F27" i="20" s="1"/>
  <c r="E26" i="20"/>
  <c r="F26" i="20" s="1"/>
  <c r="E25" i="20"/>
  <c r="F25" i="20" s="1"/>
  <c r="E24" i="20"/>
  <c r="F24" i="20" s="1"/>
  <c r="E23" i="20"/>
  <c r="F23" i="20" s="1"/>
  <c r="E22" i="20"/>
  <c r="F22" i="20" s="1"/>
  <c r="E21" i="20"/>
  <c r="F21" i="20" s="1"/>
  <c r="E20" i="20"/>
  <c r="F20" i="20" s="1"/>
  <c r="E19" i="20"/>
  <c r="F19" i="20" s="1"/>
  <c r="E18" i="20"/>
  <c r="F18" i="20" s="1"/>
  <c r="E17" i="20"/>
  <c r="F17" i="20" s="1"/>
  <c r="E16" i="20"/>
  <c r="F16" i="20" s="1"/>
  <c r="E15" i="20"/>
  <c r="F15" i="20" s="1"/>
  <c r="E14" i="20"/>
  <c r="F14" i="20" s="1"/>
  <c r="E13" i="20"/>
  <c r="F13" i="20" s="1"/>
  <c r="E12" i="20"/>
  <c r="F12" i="20" s="1"/>
  <c r="E11" i="20"/>
  <c r="F11" i="20" s="1"/>
  <c r="E10" i="20"/>
  <c r="F10" i="20" s="1"/>
  <c r="E9" i="20"/>
  <c r="F9" i="20" s="1"/>
  <c r="E8" i="20"/>
  <c r="F8" i="20" s="1"/>
  <c r="E7" i="20"/>
  <c r="F7" i="20" s="1"/>
  <c r="E6" i="20"/>
  <c r="J3" i="20"/>
  <c r="B433" i="22"/>
  <c r="B434" i="22"/>
  <c r="B435" i="22"/>
  <c r="B436" i="22"/>
  <c r="B437" i="22"/>
  <c r="B438" i="22"/>
  <c r="B439" i="22"/>
  <c r="B440" i="22"/>
  <c r="B441" i="22"/>
  <c r="B442" i="22"/>
  <c r="B443" i="22"/>
  <c r="B444" i="22"/>
  <c r="B445" i="22"/>
  <c r="B446" i="22"/>
  <c r="B447" i="22"/>
  <c r="B448" i="22"/>
  <c r="B449" i="22"/>
  <c r="B450" i="22"/>
  <c r="B451" i="22"/>
  <c r="B452" i="22"/>
  <c r="B453" i="22"/>
  <c r="B454" i="22"/>
  <c r="B455" i="22"/>
  <c r="B456" i="22"/>
  <c r="B457" i="22"/>
  <c r="B458" i="22"/>
  <c r="B459" i="22"/>
  <c r="B460" i="22"/>
  <c r="B461" i="22"/>
  <c r="B462" i="22"/>
  <c r="B463" i="22"/>
  <c r="B464" i="22"/>
  <c r="B465" i="22"/>
  <c r="B466" i="22"/>
  <c r="B467" i="22"/>
  <c r="B468" i="22"/>
  <c r="B469" i="22"/>
  <c r="B470" i="22"/>
  <c r="B471" i="22"/>
  <c r="B472" i="22"/>
  <c r="B473" i="22"/>
  <c r="B474" i="22"/>
  <c r="B475" i="22"/>
  <c r="B476" i="22"/>
  <c r="B477" i="22"/>
  <c r="B478" i="22"/>
  <c r="B479" i="22"/>
  <c r="B480" i="22"/>
  <c r="B481" i="22"/>
  <c r="B482" i="22"/>
  <c r="B483" i="22"/>
  <c r="B484" i="22"/>
  <c r="B485" i="22"/>
  <c r="B486" i="22"/>
  <c r="B487" i="22"/>
  <c r="B488" i="22"/>
  <c r="B489" i="22"/>
  <c r="B490" i="22"/>
  <c r="B491" i="22"/>
  <c r="B492" i="22"/>
  <c r="B493" i="22"/>
  <c r="B494" i="22"/>
  <c r="B495" i="22"/>
  <c r="B496" i="22"/>
  <c r="B497" i="22"/>
  <c r="B498" i="22"/>
  <c r="B499" i="22"/>
  <c r="B500" i="22"/>
  <c r="B501" i="22"/>
  <c r="B502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400" i="22"/>
  <c r="B401" i="22"/>
  <c r="B402" i="22"/>
  <c r="B403" i="22"/>
  <c r="B404" i="22"/>
  <c r="B405" i="22"/>
  <c r="B406" i="22"/>
  <c r="B407" i="22"/>
  <c r="B408" i="22"/>
  <c r="B409" i="22"/>
  <c r="B410" i="22"/>
  <c r="B411" i="22"/>
  <c r="B412" i="22"/>
  <c r="B413" i="22"/>
  <c r="B414" i="22"/>
  <c r="B415" i="22"/>
  <c r="B416" i="22"/>
  <c r="B417" i="22"/>
  <c r="B418" i="22"/>
  <c r="B419" i="22"/>
  <c r="B420" i="22"/>
  <c r="B421" i="22"/>
  <c r="B422" i="22"/>
  <c r="B423" i="22"/>
  <c r="B424" i="22"/>
  <c r="B425" i="22"/>
  <c r="B426" i="22"/>
  <c r="B427" i="22"/>
  <c r="B428" i="22"/>
  <c r="B429" i="22"/>
  <c r="B430" i="22"/>
  <c r="B431" i="22"/>
  <c r="B432" i="22"/>
  <c r="B352" i="22"/>
  <c r="B353" i="22"/>
  <c r="B354" i="22"/>
  <c r="B3" i="22"/>
  <c r="B4" i="22"/>
  <c r="B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E17" i="22" s="1"/>
  <c r="B18" i="22"/>
  <c r="B19" i="22"/>
  <c r="B20" i="22"/>
  <c r="B21" i="22"/>
  <c r="E21" i="22" s="1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E34" i="22" s="1"/>
  <c r="B35" i="22"/>
  <c r="B36" i="22"/>
  <c r="B37" i="22"/>
  <c r="B38" i="22"/>
  <c r="B39" i="22"/>
  <c r="B40" i="22"/>
  <c r="E40" i="22" s="1"/>
  <c r="B41" i="22"/>
  <c r="B42" i="22"/>
  <c r="B43" i="22"/>
  <c r="B44" i="22"/>
  <c r="B45" i="22"/>
  <c r="E45" i="22" s="1"/>
  <c r="B46" i="22"/>
  <c r="B47" i="22"/>
  <c r="B48" i="22"/>
  <c r="B49" i="22"/>
  <c r="B50" i="22"/>
  <c r="B51" i="22"/>
  <c r="B52" i="22"/>
  <c r="B53" i="22"/>
  <c r="B54" i="22"/>
  <c r="E54" i="22" s="1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E82" i="22" s="1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E97" i="22" s="1"/>
  <c r="B98" i="22"/>
  <c r="B99" i="22"/>
  <c r="B100" i="22"/>
  <c r="B101" i="22"/>
  <c r="E101" i="22" s="1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E114" i="22" s="1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E146" i="22" s="1"/>
  <c r="B147" i="22"/>
  <c r="B148" i="22"/>
  <c r="B149" i="22"/>
  <c r="B150" i="22"/>
  <c r="B151" i="22"/>
  <c r="B152" i="22"/>
  <c r="B153" i="22"/>
  <c r="E153" i="22" s="1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E178" i="22" s="1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199" i="22"/>
  <c r="B200" i="22"/>
  <c r="B201" i="22"/>
  <c r="E201" i="22" s="1"/>
  <c r="B202" i="22"/>
  <c r="B203" i="22"/>
  <c r="B204" i="22"/>
  <c r="B205" i="22"/>
  <c r="E205" i="22" s="1"/>
  <c r="B206" i="22"/>
  <c r="B207" i="22"/>
  <c r="B208" i="22"/>
  <c r="B209" i="22"/>
  <c r="B210" i="22"/>
  <c r="E210" i="22" s="1"/>
  <c r="B211" i="22"/>
  <c r="B212" i="22"/>
  <c r="B213" i="22"/>
  <c r="E213" i="22" s="1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E273" i="22" s="1"/>
  <c r="B274" i="22"/>
  <c r="B275" i="22"/>
  <c r="B276" i="22"/>
  <c r="B277" i="22"/>
  <c r="B278" i="22"/>
  <c r="B279" i="22"/>
  <c r="B280" i="22"/>
  <c r="B281" i="22"/>
  <c r="B282" i="22"/>
  <c r="B283" i="22"/>
  <c r="B284" i="22"/>
  <c r="E284" i="22" s="1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E301" i="22" s="1"/>
  <c r="B302" i="22"/>
  <c r="B303" i="22"/>
  <c r="B304" i="22"/>
  <c r="B305" i="22"/>
  <c r="B306" i="22"/>
  <c r="B307" i="22"/>
  <c r="B308" i="22"/>
  <c r="B309" i="22"/>
  <c r="E309" i="22" s="1"/>
  <c r="B310" i="22"/>
  <c r="B311" i="22"/>
  <c r="B312" i="22"/>
  <c r="B313" i="22"/>
  <c r="B314" i="22"/>
  <c r="B315" i="22"/>
  <c r="B316" i="22"/>
  <c r="B317" i="22"/>
  <c r="E317" i="22" s="1"/>
  <c r="B318" i="22"/>
  <c r="B319" i="22"/>
  <c r="B320" i="22"/>
  <c r="B321" i="22"/>
  <c r="B322" i="22"/>
  <c r="B323" i="22"/>
  <c r="B324" i="22"/>
  <c r="B325" i="22"/>
  <c r="E325" i="22" s="1"/>
  <c r="B326" i="22"/>
  <c r="B327" i="22"/>
  <c r="B328" i="22"/>
  <c r="B329" i="22"/>
  <c r="B330" i="22"/>
  <c r="B331" i="22"/>
  <c r="B332" i="22"/>
  <c r="B333" i="22"/>
  <c r="E333" i="22" s="1"/>
  <c r="B334" i="22"/>
  <c r="B335" i="22"/>
  <c r="B336" i="22"/>
  <c r="B337" i="22"/>
  <c r="E337" i="22" s="1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2" i="22"/>
  <c r="E209" i="22"/>
  <c r="F6" i="20" l="1"/>
  <c r="E42" i="20"/>
  <c r="F42" i="20" s="1"/>
  <c r="E5" i="22"/>
  <c r="E9" i="22"/>
  <c r="E13" i="22"/>
  <c r="E49" i="22"/>
  <c r="E53" i="22"/>
  <c r="E57" i="22"/>
  <c r="E61" i="22"/>
  <c r="E65" i="22"/>
  <c r="E69" i="22"/>
  <c r="E73" i="22"/>
  <c r="E77" i="22"/>
  <c r="E81" i="22"/>
  <c r="E85" i="22"/>
  <c r="E89" i="22"/>
  <c r="E93" i="22"/>
  <c r="E168" i="22"/>
  <c r="E180" i="22"/>
  <c r="E196" i="22"/>
  <c r="E224" i="22"/>
  <c r="E304" i="22"/>
  <c r="E4" i="22"/>
  <c r="E8" i="22"/>
  <c r="E16" i="22"/>
  <c r="E12" i="22"/>
  <c r="E44" i="22"/>
  <c r="E52" i="22"/>
  <c r="E68" i="22"/>
  <c r="E96" i="22"/>
  <c r="E112" i="22"/>
  <c r="E124" i="22"/>
  <c r="E140" i="22"/>
  <c r="E152" i="22"/>
  <c r="E217" i="22"/>
  <c r="E221" i="22"/>
  <c r="E225" i="22"/>
  <c r="E229" i="22"/>
  <c r="E233" i="22"/>
  <c r="E237" i="22"/>
  <c r="E241" i="22"/>
  <c r="E245" i="22"/>
  <c r="E249" i="22"/>
  <c r="E253" i="22"/>
  <c r="E257" i="22"/>
  <c r="E261" i="22"/>
  <c r="E265" i="22"/>
  <c r="E269" i="22"/>
  <c r="E25" i="22"/>
  <c r="E29" i="22"/>
  <c r="E33" i="22"/>
  <c r="E37" i="22"/>
  <c r="E105" i="22"/>
  <c r="E109" i="22"/>
  <c r="E113" i="22"/>
  <c r="E117" i="22"/>
  <c r="E121" i="22"/>
  <c r="E125" i="22"/>
  <c r="E129" i="22"/>
  <c r="E133" i="22"/>
  <c r="E137" i="22"/>
  <c r="E141" i="22"/>
  <c r="E145" i="22"/>
  <c r="E149" i="22"/>
  <c r="E277" i="22"/>
  <c r="E41" i="22"/>
  <c r="E157" i="22"/>
  <c r="E161" i="22"/>
  <c r="E165" i="22"/>
  <c r="E169" i="22"/>
  <c r="E173" i="22"/>
  <c r="E177" i="22"/>
  <c r="E181" i="22"/>
  <c r="E185" i="22"/>
  <c r="E189" i="22"/>
  <c r="E193" i="22"/>
  <c r="E197" i="22"/>
  <c r="E285" i="22"/>
  <c r="E293" i="22"/>
  <c r="E334" i="22"/>
  <c r="E251" i="22"/>
  <c r="E11" i="22"/>
  <c r="E7" i="22"/>
  <c r="E3" i="22"/>
  <c r="E235" i="22"/>
  <c r="E267" i="22"/>
  <c r="E307" i="22"/>
  <c r="E350" i="22"/>
  <c r="E346" i="22"/>
  <c r="E342" i="22"/>
  <c r="E338" i="22"/>
  <c r="E330" i="22"/>
  <c r="E326" i="22"/>
  <c r="E322" i="22"/>
  <c r="E318" i="22"/>
  <c r="E314" i="22"/>
  <c r="E310" i="22"/>
  <c r="E306" i="22"/>
  <c r="E302" i="22"/>
  <c r="E298" i="22"/>
  <c r="E294" i="22"/>
  <c r="E290" i="22"/>
  <c r="E286" i="22"/>
  <c r="E282" i="22"/>
  <c r="E278" i="22"/>
  <c r="E274" i="22"/>
  <c r="E270" i="22"/>
  <c r="E266" i="22"/>
  <c r="E262" i="22"/>
  <c r="E258" i="22"/>
  <c r="E254" i="22"/>
  <c r="E250" i="22"/>
  <c r="E246" i="22"/>
  <c r="E242" i="22"/>
  <c r="E238" i="22"/>
  <c r="E234" i="22"/>
  <c r="E230" i="22"/>
  <c r="E226" i="22"/>
  <c r="E222" i="22"/>
  <c r="E218" i="22"/>
  <c r="E214" i="22"/>
  <c r="E206" i="22"/>
  <c r="E202" i="22"/>
  <c r="E198" i="22"/>
  <c r="E194" i="22"/>
  <c r="E190" i="22"/>
  <c r="E186" i="22"/>
  <c r="E182" i="22"/>
  <c r="E174" i="22"/>
  <c r="E170" i="22"/>
  <c r="E166" i="22"/>
  <c r="E162" i="22"/>
  <c r="E158" i="22"/>
  <c r="E154" i="22"/>
  <c r="E150" i="22"/>
  <c r="E142" i="22"/>
  <c r="E138" i="22"/>
  <c r="E134" i="22"/>
  <c r="E130" i="22"/>
  <c r="E126" i="22"/>
  <c r="E122" i="22"/>
  <c r="E118" i="22"/>
  <c r="E110" i="22"/>
  <c r="E106" i="22"/>
  <c r="E102" i="22"/>
  <c r="E98" i="22"/>
  <c r="E94" i="22"/>
  <c r="E90" i="22"/>
  <c r="E86" i="22"/>
  <c r="E78" i="22"/>
  <c r="E74" i="22"/>
  <c r="E70" i="22"/>
  <c r="E66" i="22"/>
  <c r="E62" i="22"/>
  <c r="E50" i="22"/>
  <c r="E46" i="22"/>
  <c r="E30" i="22"/>
  <c r="E18" i="22"/>
  <c r="E14" i="22"/>
  <c r="E10" i="22"/>
  <c r="E6" i="22"/>
  <c r="E349" i="22"/>
  <c r="E345" i="22"/>
  <c r="E341" i="22"/>
  <c r="E329" i="22"/>
  <c r="E321" i="22"/>
  <c r="E313" i="22"/>
  <c r="E305" i="22"/>
  <c r="E297" i="22"/>
  <c r="E289" i="22"/>
  <c r="E281" i="22"/>
  <c r="E243" i="22"/>
  <c r="E259" i="22"/>
  <c r="E275" i="22"/>
  <c r="E323" i="22"/>
  <c r="E2" i="22"/>
  <c r="E348" i="22"/>
  <c r="E344" i="22"/>
  <c r="E340" i="22"/>
  <c r="E336" i="22"/>
  <c r="E332" i="22"/>
  <c r="E328" i="22"/>
  <c r="E324" i="22"/>
  <c r="E320" i="22"/>
  <c r="E316" i="22"/>
  <c r="E312" i="22"/>
  <c r="E308" i="22"/>
  <c r="E300" i="22"/>
  <c r="E296" i="22"/>
  <c r="E292" i="22"/>
  <c r="E288" i="22"/>
  <c r="E280" i="22"/>
  <c r="E276" i="22"/>
  <c r="E272" i="22"/>
  <c r="E268" i="22"/>
  <c r="E264" i="22"/>
  <c r="E260" i="22"/>
  <c r="E256" i="22"/>
  <c r="E252" i="22"/>
  <c r="E248" i="22"/>
  <c r="E244" i="22"/>
  <c r="E240" i="22"/>
  <c r="E236" i="22"/>
  <c r="E56" i="22"/>
  <c r="E36" i="22"/>
  <c r="E24" i="22"/>
  <c r="E20" i="22"/>
  <c r="E28" i="22"/>
  <c r="E48" i="22"/>
  <c r="E72" i="22"/>
  <c r="E84" i="22"/>
  <c r="E100" i="22"/>
  <c r="E128" i="22"/>
  <c r="E144" i="22"/>
  <c r="E156" i="22"/>
  <c r="E172" i="22"/>
  <c r="E184" i="22"/>
  <c r="E200" i="22"/>
  <c r="E212" i="22"/>
  <c r="E228" i="22"/>
  <c r="E76" i="22"/>
  <c r="E104" i="22"/>
  <c r="E160" i="22"/>
  <c r="E176" i="22"/>
  <c r="E204" i="22"/>
  <c r="E216" i="22"/>
  <c r="E32" i="22"/>
  <c r="E60" i="22"/>
  <c r="E88" i="22"/>
  <c r="E116" i="22"/>
  <c r="E132" i="22"/>
  <c r="E188" i="22"/>
  <c r="E232" i="22"/>
  <c r="E64" i="22"/>
  <c r="E80" i="22"/>
  <c r="E92" i="22"/>
  <c r="E108" i="22"/>
  <c r="E120" i="22"/>
  <c r="E136" i="22"/>
  <c r="E148" i="22"/>
  <c r="E164" i="22"/>
  <c r="E192" i="22"/>
  <c r="E208" i="22"/>
  <c r="E220" i="22"/>
  <c r="E299" i="22"/>
  <c r="E339" i="22"/>
  <c r="E291" i="22"/>
  <c r="E315" i="22"/>
  <c r="E331" i="22"/>
  <c r="E347" i="22"/>
  <c r="E283" i="22"/>
  <c r="E38" i="22"/>
  <c r="E22" i="22"/>
  <c r="E27" i="22"/>
  <c r="E43" i="22"/>
  <c r="E59" i="22"/>
  <c r="E67" i="22"/>
  <c r="E99" i="22"/>
  <c r="E115" i="22"/>
  <c r="E131" i="22"/>
  <c r="E139" i="22"/>
  <c r="E147" i="22"/>
  <c r="E155" i="22"/>
  <c r="E187" i="22"/>
  <c r="E239" i="22"/>
  <c r="E247" i="22"/>
  <c r="E255" i="22"/>
  <c r="E263" i="22"/>
  <c r="E271" i="22"/>
  <c r="E279" i="22"/>
  <c r="E287" i="22"/>
  <c r="E295" i="22"/>
  <c r="E303" i="22"/>
  <c r="E311" i="22"/>
  <c r="E319" i="22"/>
  <c r="E327" i="22"/>
  <c r="E335" i="22"/>
  <c r="E343" i="22"/>
  <c r="E351" i="22"/>
  <c r="E19" i="22"/>
  <c r="E35" i="22"/>
  <c r="E51" i="22"/>
  <c r="E75" i="22"/>
  <c r="E83" i="22"/>
  <c r="E91" i="22"/>
  <c r="E107" i="22"/>
  <c r="E123" i="22"/>
  <c r="E163" i="22"/>
  <c r="E171" i="22"/>
  <c r="E179" i="22"/>
  <c r="E195" i="22"/>
  <c r="E203" i="22"/>
  <c r="E211" i="22"/>
  <c r="E219" i="22"/>
  <c r="E227" i="22"/>
  <c r="E15" i="22"/>
  <c r="E23" i="22"/>
  <c r="E26" i="22"/>
  <c r="E31" i="22"/>
  <c r="E39" i="22"/>
  <c r="E42" i="22"/>
  <c r="E47" i="22"/>
  <c r="E55" i="22"/>
  <c r="E58" i="22"/>
  <c r="E63" i="22"/>
  <c r="E71" i="22"/>
  <c r="E79" i="22"/>
  <c r="E87" i="22"/>
  <c r="E95" i="22"/>
  <c r="E103" i="22"/>
  <c r="E111" i="22"/>
  <c r="E119" i="22"/>
  <c r="E127" i="22"/>
  <c r="E135" i="22"/>
  <c r="E143" i="22"/>
  <c r="E151" i="22"/>
  <c r="E159" i="22"/>
  <c r="E167" i="22"/>
  <c r="E175" i="22"/>
  <c r="E183" i="22"/>
  <c r="E191" i="22"/>
  <c r="E199" i="22"/>
  <c r="E207" i="22"/>
  <c r="E215" i="22"/>
  <c r="E223" i="22"/>
  <c r="E231" i="22"/>
  <c r="G1" i="22" l="1"/>
  <c r="R39" i="20" l="1"/>
  <c r="T39" i="20" s="1"/>
  <c r="M41" i="20"/>
</calcChain>
</file>

<file path=xl/sharedStrings.xml><?xml version="1.0" encoding="utf-8"?>
<sst xmlns="http://schemas.openxmlformats.org/spreadsheetml/2006/main" count="426" uniqueCount="162">
  <si>
    <t>Topic</t>
  </si>
  <si>
    <t>Q</t>
  </si>
  <si>
    <t>Actual</t>
  </si>
  <si>
    <t>Insert reference in D1</t>
  </si>
  <si>
    <t>Max</t>
  </si>
  <si>
    <t>Total Marks</t>
  </si>
  <si>
    <t>PAPER 1</t>
  </si>
  <si>
    <t>PAPER 2</t>
  </si>
  <si>
    <t>PAPER 3</t>
  </si>
  <si>
    <t>P1</t>
  </si>
  <si>
    <t>P2</t>
  </si>
  <si>
    <t>P3</t>
  </si>
  <si>
    <t>RAG</t>
  </si>
  <si>
    <t xml:space="preserve">TOTAL </t>
  </si>
  <si>
    <t xml:space="preserve">Name: </t>
  </si>
  <si>
    <t>a</t>
  </si>
  <si>
    <t>b</t>
  </si>
  <si>
    <t>c</t>
  </si>
  <si>
    <t>Positive powers and roots</t>
  </si>
  <si>
    <t>Calculate probabilities</t>
  </si>
  <si>
    <t>Interpret pie charts</t>
  </si>
  <si>
    <t>Prime factorisation</t>
  </si>
  <si>
    <t>Solving linear equations</t>
  </si>
  <si>
    <t>Pythagoras' Theorem</t>
  </si>
  <si>
    <t>Similarity</t>
  </si>
  <si>
    <t>Relate ratio to fractions</t>
  </si>
  <si>
    <t>2D shape properties</t>
  </si>
  <si>
    <t>Use y = mx + c</t>
  </si>
  <si>
    <t>Convert into standard form</t>
  </si>
  <si>
    <t>Form an expression - linear</t>
  </si>
  <si>
    <t xml:space="preserve">Area of circles </t>
  </si>
  <si>
    <t>Solve problems involving % change</t>
  </si>
  <si>
    <t>Use density/mass/volume</t>
  </si>
  <si>
    <t>Use speed/distance and time</t>
  </si>
  <si>
    <t>Averages</t>
  </si>
  <si>
    <t>Calculate using bearings</t>
  </si>
  <si>
    <t>Apply ratio to real contexts and problems</t>
  </si>
  <si>
    <t>Product rule for counting</t>
  </si>
  <si>
    <t>Probability/fractions/forming equations</t>
  </si>
  <si>
    <t>Recognise/plot/sketch quadratic functions</t>
  </si>
  <si>
    <t>Convert from standard form</t>
  </si>
  <si>
    <t xml:space="preserve">Trigonometry </t>
  </si>
  <si>
    <t>Use ratio notation including simplifying</t>
  </si>
  <si>
    <t>Conditions of congruence</t>
  </si>
  <si>
    <t xml:space="preserve">Error intervals due to rounding </t>
  </si>
  <si>
    <t>Apply and interpret limits of accuracy</t>
  </si>
  <si>
    <t>Form and solve an equation - angle facts</t>
  </si>
  <si>
    <t xml:space="preserve">Angle facts - parallel lines </t>
  </si>
  <si>
    <t>Fractions and probability</t>
  </si>
  <si>
    <t>Solve linear inequalities</t>
  </si>
  <si>
    <t>6a</t>
  </si>
  <si>
    <t>6b</t>
  </si>
  <si>
    <t>16a</t>
  </si>
  <si>
    <t>16b</t>
  </si>
  <si>
    <t>19a</t>
  </si>
  <si>
    <t>19b</t>
  </si>
  <si>
    <t>Candidate Number</t>
  </si>
  <si>
    <t>Candidate Name</t>
  </si>
  <si>
    <t>Result Grade</t>
  </si>
  <si>
    <t>Result Mark</t>
  </si>
  <si>
    <t>Component Code</t>
  </si>
  <si>
    <t>Component Scaled Mark</t>
  </si>
  <si>
    <t>Component Status Notes</t>
  </si>
  <si>
    <t xml:space="preserve"> </t>
  </si>
  <si>
    <t>Maximum mark</t>
  </si>
  <si>
    <t>Reference</t>
  </si>
  <si>
    <t>(P1) Student Name</t>
  </si>
  <si>
    <t>(P2) Student Name</t>
  </si>
  <si>
    <t>(P3) Student Name</t>
  </si>
  <si>
    <t>Match?</t>
  </si>
  <si>
    <t>Copy and paste VALUES into cell B2</t>
  </si>
  <si>
    <t>Total</t>
  </si>
  <si>
    <t>Insert Reference into E2</t>
  </si>
  <si>
    <t>5a</t>
  </si>
  <si>
    <t>5b</t>
  </si>
  <si>
    <t>6c</t>
  </si>
  <si>
    <t>8a</t>
  </si>
  <si>
    <t>8b</t>
  </si>
  <si>
    <t>21a</t>
  </si>
  <si>
    <t>21b</t>
  </si>
  <si>
    <t>23a</t>
  </si>
  <si>
    <t>23b</t>
  </si>
  <si>
    <t>26a</t>
  </si>
  <si>
    <t>26b</t>
  </si>
  <si>
    <t>7a</t>
  </si>
  <si>
    <t>7b</t>
  </si>
  <si>
    <t>9a</t>
  </si>
  <si>
    <t>9b</t>
  </si>
  <si>
    <t>17a</t>
  </si>
  <si>
    <t>17b</t>
  </si>
  <si>
    <t>24a</t>
  </si>
  <si>
    <t>24b</t>
  </si>
  <si>
    <t>25a</t>
  </si>
  <si>
    <t>25b</t>
  </si>
  <si>
    <t>TOTAL</t>
  </si>
  <si>
    <t>GRADE</t>
  </si>
  <si>
    <t>Summer 2017 AQA (Higher Tier)</t>
  </si>
  <si>
    <t>________________</t>
  </si>
  <si>
    <t>Convert between fractions &amp; decimals</t>
  </si>
  <si>
    <t>Vectors - column arithmetic</t>
  </si>
  <si>
    <t>Standard units of area</t>
  </si>
  <si>
    <t>Types of number</t>
  </si>
  <si>
    <t>Reasoning with sequences</t>
  </si>
  <si>
    <t>Midpoint of line segment</t>
  </si>
  <si>
    <t>Change the subject</t>
  </si>
  <si>
    <t>nth term -  linear sequences</t>
  </si>
  <si>
    <t>Estimating frequency</t>
  </si>
  <si>
    <t>Fraction of an amount</t>
  </si>
  <si>
    <t>Turning points</t>
  </si>
  <si>
    <t>Simultaneous equations - linear/linear</t>
  </si>
  <si>
    <t>Plot graphs in real-life contexts</t>
  </si>
  <si>
    <t>Graphs of functions in real-life contexts</t>
  </si>
  <si>
    <t>Recurring decimals and fractions</t>
  </si>
  <si>
    <t xml:space="preserve">Apply circle theorems </t>
  </si>
  <si>
    <t>Probability trees - independent events</t>
  </si>
  <si>
    <t>Form and solve an equation - linear</t>
  </si>
  <si>
    <t>Reverse mean</t>
  </si>
  <si>
    <t xml:space="preserve">Solve problems using inverse proportion </t>
  </si>
  <si>
    <t>Gradient</t>
  </si>
  <si>
    <t>Interpret graphs in real-life contexts</t>
  </si>
  <si>
    <t>Proportional reasoning - best value</t>
  </si>
  <si>
    <t>Median from a box plot</t>
  </si>
  <si>
    <t xml:space="preserve">Depreciation </t>
  </si>
  <si>
    <t>Construct cumulative frequency diagram</t>
  </si>
  <si>
    <t>Similarity - Area</t>
  </si>
  <si>
    <t>Interpret cumulative frequency diagram</t>
  </si>
  <si>
    <t>Venn diagrams</t>
  </si>
  <si>
    <t>Recognise/plot/sketch reciprocal functions</t>
  </si>
  <si>
    <t>Use the equation of a circle</t>
  </si>
  <si>
    <t>Calclulate probabilty from Venn diagram</t>
  </si>
  <si>
    <t>Reflections</t>
  </si>
  <si>
    <t>Upper and lower bounds</t>
  </si>
  <si>
    <t>Combinations of transformations</t>
  </si>
  <si>
    <t>Sine Rule</t>
  </si>
  <si>
    <t xml:space="preserve">Identify/interpret roots graphically </t>
  </si>
  <si>
    <t>Solve quadratic equations - formula</t>
  </si>
  <si>
    <t>nth term - quadratic sequences</t>
  </si>
  <si>
    <t xml:space="preserve">Solve problems using direct proportion </t>
  </si>
  <si>
    <t>Turning points graphically - quadratics</t>
  </si>
  <si>
    <t>Estimate areas under graphs</t>
  </si>
  <si>
    <t>Vectors - Geometric problems</t>
  </si>
  <si>
    <t>Calculate with fractional indices</t>
  </si>
  <si>
    <t>Multiple trig methods</t>
  </si>
  <si>
    <t>Trigonometry in 3D</t>
  </si>
  <si>
    <t>Proportional reasoning/Fractions</t>
  </si>
  <si>
    <t>Enlargements - Fractional</t>
  </si>
  <si>
    <t>Form an equation - area</t>
  </si>
  <si>
    <t>Expand triple brackets</t>
  </si>
  <si>
    <t>Algebraic proof</t>
  </si>
  <si>
    <t>Equation of a tangent to a circle at a point</t>
  </si>
  <si>
    <t>Interpret reverse process as an inverse function</t>
  </si>
  <si>
    <t>Volume of a cone</t>
  </si>
  <si>
    <t>Exact trig values/Surds</t>
  </si>
  <si>
    <r>
      <t xml:space="preserve">Grade Boundaries: </t>
    </r>
    <r>
      <rPr>
        <sz val="11"/>
        <color theme="1"/>
        <rFont val="Calibri"/>
        <family val="2"/>
        <scheme val="minor"/>
      </rPr>
      <t>3 = 32, 4 = 46, 5 = 71, 6 = 97, 7 = 125, 8 = 156, 9 = 189</t>
    </r>
  </si>
  <si>
    <t>15a</t>
  </si>
  <si>
    <t>15b</t>
  </si>
  <si>
    <t>18a</t>
  </si>
  <si>
    <t>18b</t>
  </si>
  <si>
    <t>27a</t>
  </si>
  <si>
    <t>27b</t>
  </si>
  <si>
    <t>10a</t>
  </si>
  <si>
    <t>10b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</si>
</sst>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Verdana"/>
      <family val="2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ahoma"/>
      <family val="2"/>
    </font>
    <font>
      <b/>
      <u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9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9" applyNumberFormat="0" applyAlignment="0" applyProtection="0"/>
    <xf numFmtId="0" fontId="11" fillId="7" borderId="10" applyNumberFormat="0" applyAlignment="0" applyProtection="0"/>
    <xf numFmtId="0" fontId="12" fillId="7" borderId="9" applyNumberFormat="0" applyAlignment="0" applyProtection="0"/>
    <xf numFmtId="0" fontId="13" fillId="0" borderId="11" applyNumberFormat="0" applyFill="0" applyAlignment="0" applyProtection="0"/>
    <xf numFmtId="0" fontId="14" fillId="8" borderId="12" applyNumberFormat="0" applyAlignment="0" applyProtection="0"/>
    <xf numFmtId="0" fontId="15" fillId="0" borderId="0" applyNumberFormat="0" applyFill="0" applyBorder="0" applyAlignment="0" applyProtection="0"/>
    <xf numFmtId="0" fontId="1" fillId="9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3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8" fillId="4" borderId="0" applyNumberFormat="0" applyBorder="0" applyAlignment="0" applyProtection="0"/>
    <xf numFmtId="0" fontId="12" fillId="7" borderId="9" applyNumberFormat="0" applyAlignment="0" applyProtection="0"/>
    <xf numFmtId="0" fontId="14" fillId="8" borderId="12" applyNumberFormat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0" fillId="6" borderId="9" applyNumberFormat="0" applyAlignment="0" applyProtection="0"/>
    <xf numFmtId="0" fontId="13" fillId="0" borderId="11" applyNumberFormat="0" applyFill="0" applyAlignment="0" applyProtection="0"/>
    <xf numFmtId="0" fontId="9" fillId="5" borderId="0" applyNumberFormat="0" applyBorder="0" applyAlignment="0" applyProtection="0"/>
    <xf numFmtId="0" fontId="1" fillId="9" borderId="13" applyNumberFormat="0" applyFont="0" applyAlignment="0" applyProtection="0"/>
    <xf numFmtId="0" fontId="11" fillId="7" borderId="10" applyNumberFormat="0" applyAlignment="0" applyProtection="0"/>
    <xf numFmtId="0" fontId="3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</cellStyleXfs>
  <cellXfs count="172">
    <xf numFmtId="0" fontId="0" fillId="0" borderId="0" xfId="0"/>
    <xf numFmtId="0" fontId="2" fillId="0" borderId="0" xfId="0" applyFont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/>
    </xf>
    <xf numFmtId="9" fontId="0" fillId="0" borderId="0" xfId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9" fontId="0" fillId="0" borderId="0" xfId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0" fillId="34" borderId="0" xfId="0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9" fontId="0" fillId="0" borderId="15" xfId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18" xfId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30" xfId="0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5" xfId="0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32" xfId="0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15" fillId="36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9" fontId="0" fillId="0" borderId="34" xfId="1" applyFont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5" xfId="0" applyFont="1" applyBorder="1" applyAlignment="1">
      <alignment horizontal="center" vertical="center"/>
    </xf>
    <xf numFmtId="0" fontId="0" fillId="0" borderId="40" xfId="0" applyBorder="1" applyAlignment="1">
      <alignment horizontal="left"/>
    </xf>
    <xf numFmtId="0" fontId="0" fillId="0" borderId="31" xfId="0" applyFont="1" applyBorder="1" applyAlignment="1">
      <alignment horizontal="center" vertical="center"/>
    </xf>
    <xf numFmtId="0" fontId="0" fillId="0" borderId="36" xfId="0" applyBorder="1" applyAlignment="1">
      <alignment horizontal="right"/>
    </xf>
    <xf numFmtId="0" fontId="0" fillId="0" borderId="31" xfId="0" applyBorder="1" applyAlignment="1">
      <alignment horizontal="center"/>
    </xf>
    <xf numFmtId="0" fontId="0" fillId="35" borderId="1" xfId="0" applyFill="1" applyBorder="1" applyAlignment="1">
      <alignment horizontal="center"/>
    </xf>
    <xf numFmtId="9" fontId="0" fillId="0" borderId="41" xfId="1" applyFont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9" xfId="0" applyBorder="1" applyAlignment="1">
      <alignment horizontal="right"/>
    </xf>
    <xf numFmtId="0" fontId="0" fillId="0" borderId="35" xfId="0" applyBorder="1" applyAlignment="1">
      <alignment horizontal="center"/>
    </xf>
    <xf numFmtId="9" fontId="0" fillId="0" borderId="38" xfId="1" applyFont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0" xfId="0"/>
    <xf numFmtId="9" fontId="18" fillId="37" borderId="17" xfId="1" applyFont="1" applyFill="1" applyBorder="1" applyAlignment="1">
      <alignment horizontal="center" vertical="center"/>
    </xf>
    <xf numFmtId="9" fontId="18" fillId="37" borderId="38" xfId="1" applyFont="1" applyFill="1" applyBorder="1" applyAlignment="1">
      <alignment horizontal="center" vertical="center"/>
    </xf>
    <xf numFmtId="9" fontId="18" fillId="37" borderId="41" xfId="1" applyFont="1" applyFill="1" applyBorder="1" applyAlignment="1">
      <alignment horizontal="center" vertical="center"/>
    </xf>
    <xf numFmtId="9" fontId="18" fillId="37" borderId="34" xfId="1" applyFont="1" applyFill="1" applyBorder="1" applyAlignment="1">
      <alignment horizontal="center" vertical="center"/>
    </xf>
    <xf numFmtId="9" fontId="18" fillId="37" borderId="18" xfId="1" applyFont="1" applyFill="1" applyBorder="1" applyAlignment="1">
      <alignment horizontal="center" vertical="center"/>
    </xf>
    <xf numFmtId="9" fontId="18" fillId="37" borderId="20" xfId="1" applyFont="1" applyFill="1" applyBorder="1" applyAlignment="1">
      <alignment horizontal="center" vertical="center"/>
    </xf>
    <xf numFmtId="9" fontId="18" fillId="37" borderId="2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1" fontId="0" fillId="0" borderId="23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ill="1" applyBorder="1" applyAlignment="1">
      <alignment horizontal="right"/>
    </xf>
    <xf numFmtId="0" fontId="0" fillId="0" borderId="2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9" fontId="0" fillId="0" borderId="17" xfId="1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36" borderId="0" xfId="0" applyFill="1" applyAlignment="1">
      <alignment horizontal="center"/>
    </xf>
    <xf numFmtId="0" fontId="0" fillId="0" borderId="29" xfId="0" applyFill="1" applyBorder="1" applyAlignment="1">
      <alignment horizontal="right"/>
    </xf>
    <xf numFmtId="0" fontId="0" fillId="0" borderId="26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9" fontId="0" fillId="0" borderId="18" xfId="1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horizontal="center"/>
    </xf>
    <xf numFmtId="9" fontId="0" fillId="0" borderId="20" xfId="1" applyFont="1" applyBorder="1" applyAlignment="1">
      <alignment horizontal="center" vertical="center"/>
    </xf>
    <xf numFmtId="0" fontId="0" fillId="0" borderId="30" xfId="0" applyFill="1" applyBorder="1" applyAlignment="1">
      <alignment horizontal="right"/>
    </xf>
    <xf numFmtId="0" fontId="0" fillId="0" borderId="27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9" fontId="0" fillId="0" borderId="20" xfId="1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right"/>
    </xf>
    <xf numFmtId="0" fontId="0" fillId="0" borderId="33" xfId="0" applyFill="1" applyBorder="1" applyAlignment="1">
      <alignment horizontal="left"/>
    </xf>
    <xf numFmtId="0" fontId="0" fillId="0" borderId="32" xfId="0" applyFill="1" applyBorder="1" applyAlignment="1">
      <alignment horizontal="right"/>
    </xf>
    <xf numFmtId="0" fontId="0" fillId="0" borderId="36" xfId="0" applyFill="1" applyBorder="1" applyAlignment="1">
      <alignment horizontal="right"/>
    </xf>
    <xf numFmtId="0" fontId="0" fillId="0" borderId="37" xfId="0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9" fontId="0" fillId="0" borderId="34" xfId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9" fontId="0" fillId="0" borderId="38" xfId="1" applyFont="1" applyFill="1" applyBorder="1" applyAlignment="1">
      <alignment horizontal="center" vertical="center"/>
    </xf>
    <xf numFmtId="0" fontId="0" fillId="0" borderId="46" xfId="0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1" fontId="0" fillId="0" borderId="2" xfId="0" applyNumberFormat="1" applyFont="1" applyBorder="1" applyAlignment="1">
      <alignment horizontal="center" vertical="center"/>
    </xf>
    <xf numFmtId="0" fontId="0" fillId="0" borderId="47" xfId="0" applyFill="1" applyBorder="1" applyAlignment="1">
      <alignment horizontal="right"/>
    </xf>
    <xf numFmtId="0" fontId="0" fillId="0" borderId="44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9" fontId="18" fillId="0" borderId="0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1" xfId="0" applyBorder="1" applyAlignment="1">
      <alignment horizontal="left" wrapText="1"/>
    </xf>
    <xf numFmtId="0" fontId="0" fillId="0" borderId="42" xfId="0" applyBorder="1" applyAlignment="1">
      <alignment horizontal="righ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 wrapText="1"/>
    </xf>
    <xf numFmtId="0" fontId="0" fillId="0" borderId="49" xfId="0" applyBorder="1" applyAlignment="1">
      <alignment horizontal="center"/>
    </xf>
    <xf numFmtId="0" fontId="0" fillId="0" borderId="35" xfId="0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 wrapText="1"/>
    </xf>
    <xf numFmtId="9" fontId="18" fillId="37" borderId="50" xfId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9" fontId="0" fillId="0" borderId="50" xfId="1" applyFont="1" applyBorder="1" applyAlignment="1">
      <alignment horizontal="center" vertical="center"/>
    </xf>
  </cellXfs>
  <cellStyles count="93">
    <cellStyle name="20% - Accent1" xfId="20" builtinId="30" customBuiltin="1"/>
    <cellStyle name="20% - Accent1 2" xfId="44" xr:uid="{00000000-0005-0000-0000-000001000000}"/>
    <cellStyle name="20% - Accent2" xfId="24" builtinId="34" customBuiltin="1"/>
    <cellStyle name="20% - Accent2 2" xfId="45" xr:uid="{00000000-0005-0000-0000-000003000000}"/>
    <cellStyle name="20% - Accent3" xfId="28" builtinId="38" customBuiltin="1"/>
    <cellStyle name="20% - Accent3 2" xfId="46" xr:uid="{00000000-0005-0000-0000-000005000000}"/>
    <cellStyle name="20% - Accent4" xfId="32" builtinId="42" customBuiltin="1"/>
    <cellStyle name="20% - Accent4 2" xfId="47" xr:uid="{00000000-0005-0000-0000-000007000000}"/>
    <cellStyle name="20% - Accent5" xfId="36" builtinId="46" customBuiltin="1"/>
    <cellStyle name="20% - Accent5 2" xfId="48" xr:uid="{00000000-0005-0000-0000-000009000000}"/>
    <cellStyle name="20% - Accent6" xfId="40" builtinId="50" customBuiltin="1"/>
    <cellStyle name="20% - Accent6 2" xfId="49" xr:uid="{00000000-0005-0000-0000-00000B000000}"/>
    <cellStyle name="40% - Accent1" xfId="21" builtinId="31" customBuiltin="1"/>
    <cellStyle name="40% - Accent1 2" xfId="50" xr:uid="{00000000-0005-0000-0000-00000D000000}"/>
    <cellStyle name="40% - Accent2" xfId="25" builtinId="35" customBuiltin="1"/>
    <cellStyle name="40% - Accent2 2" xfId="51" xr:uid="{00000000-0005-0000-0000-00000F000000}"/>
    <cellStyle name="40% - Accent3" xfId="29" builtinId="39" customBuiltin="1"/>
    <cellStyle name="40% - Accent3 2" xfId="52" xr:uid="{00000000-0005-0000-0000-000011000000}"/>
    <cellStyle name="40% - Accent4" xfId="33" builtinId="43" customBuiltin="1"/>
    <cellStyle name="40% - Accent4 2" xfId="53" xr:uid="{00000000-0005-0000-0000-000013000000}"/>
    <cellStyle name="40% - Accent5" xfId="37" builtinId="47" customBuiltin="1"/>
    <cellStyle name="40% - Accent5 2" xfId="54" xr:uid="{00000000-0005-0000-0000-000015000000}"/>
    <cellStyle name="40% - Accent6" xfId="41" builtinId="51" customBuiltin="1"/>
    <cellStyle name="40% - Accent6 2" xfId="55" xr:uid="{00000000-0005-0000-0000-000017000000}"/>
    <cellStyle name="60% - Accent1" xfId="22" builtinId="32" customBuiltin="1"/>
    <cellStyle name="60% - Accent1 2" xfId="56" xr:uid="{00000000-0005-0000-0000-000019000000}"/>
    <cellStyle name="60% - Accent1 3" xfId="87" xr:uid="{00000000-0005-0000-0000-00005B000000}"/>
    <cellStyle name="60% - Accent2" xfId="26" builtinId="36" customBuiltin="1"/>
    <cellStyle name="60% - Accent2 2" xfId="57" xr:uid="{00000000-0005-0000-0000-00001B000000}"/>
    <cellStyle name="60% - Accent2 3" xfId="88" xr:uid="{00000000-0005-0000-0000-00005C000000}"/>
    <cellStyle name="60% - Accent3" xfId="30" builtinId="40" customBuiltin="1"/>
    <cellStyle name="60% - Accent3 2" xfId="58" xr:uid="{00000000-0005-0000-0000-00001D000000}"/>
    <cellStyle name="60% - Accent3 3" xfId="89" xr:uid="{00000000-0005-0000-0000-00005D000000}"/>
    <cellStyle name="60% - Accent4" xfId="34" builtinId="44" customBuiltin="1"/>
    <cellStyle name="60% - Accent4 2" xfId="59" xr:uid="{00000000-0005-0000-0000-00001F000000}"/>
    <cellStyle name="60% - Accent4 3" xfId="90" xr:uid="{00000000-0005-0000-0000-00005E000000}"/>
    <cellStyle name="60% - Accent5" xfId="38" builtinId="48" customBuiltin="1"/>
    <cellStyle name="60% - Accent5 2" xfId="60" xr:uid="{00000000-0005-0000-0000-000021000000}"/>
    <cellStyle name="60% - Accent5 3" xfId="91" xr:uid="{00000000-0005-0000-0000-00005F000000}"/>
    <cellStyle name="60% - Accent6" xfId="42" builtinId="52" customBuiltin="1"/>
    <cellStyle name="60% - Accent6 2" xfId="61" xr:uid="{00000000-0005-0000-0000-000023000000}"/>
    <cellStyle name="60% - Accent6 3" xfId="92" xr:uid="{00000000-0005-0000-0000-000060000000}"/>
    <cellStyle name="Accent1" xfId="19" builtinId="29" customBuiltin="1"/>
    <cellStyle name="Accent1 2" xfId="62" xr:uid="{00000000-0005-0000-0000-000025000000}"/>
    <cellStyle name="Accent2" xfId="23" builtinId="33" customBuiltin="1"/>
    <cellStyle name="Accent2 2" xfId="63" xr:uid="{00000000-0005-0000-0000-000027000000}"/>
    <cellStyle name="Accent3" xfId="27" builtinId="37" customBuiltin="1"/>
    <cellStyle name="Accent3 2" xfId="64" xr:uid="{00000000-0005-0000-0000-000029000000}"/>
    <cellStyle name="Accent4" xfId="31" builtinId="41" customBuiltin="1"/>
    <cellStyle name="Accent4 2" xfId="65" xr:uid="{00000000-0005-0000-0000-00002B000000}"/>
    <cellStyle name="Accent5" xfId="35" builtinId="45" customBuiltin="1"/>
    <cellStyle name="Accent5 2" xfId="66" xr:uid="{00000000-0005-0000-0000-00002D000000}"/>
    <cellStyle name="Accent6" xfId="39" builtinId="49" customBuiltin="1"/>
    <cellStyle name="Accent6 2" xfId="67" xr:uid="{00000000-0005-0000-0000-00002F000000}"/>
    <cellStyle name="Bad" xfId="8" builtinId="27" customBuiltin="1"/>
    <cellStyle name="Bad 2" xfId="68" xr:uid="{00000000-0005-0000-0000-000031000000}"/>
    <cellStyle name="Calculation" xfId="12" builtinId="22" customBuiltin="1"/>
    <cellStyle name="Calculation 2" xfId="69" xr:uid="{00000000-0005-0000-0000-000033000000}"/>
    <cellStyle name="Check Cell" xfId="14" builtinId="23" customBuiltin="1"/>
    <cellStyle name="Check Cell 2" xfId="70" xr:uid="{00000000-0005-0000-0000-000035000000}"/>
    <cellStyle name="Explanatory Text" xfId="17" builtinId="53" customBuiltin="1"/>
    <cellStyle name="Explanatory Text 2" xfId="71" xr:uid="{00000000-0005-0000-0000-000037000000}"/>
    <cellStyle name="Good" xfId="7" builtinId="26" customBuiltin="1"/>
    <cellStyle name="Good 2" xfId="72" xr:uid="{00000000-0005-0000-0000-000039000000}"/>
    <cellStyle name="Heading 1" xfId="3" builtinId="16" customBuiltin="1"/>
    <cellStyle name="Heading 1 2" xfId="73" xr:uid="{00000000-0005-0000-0000-00003B000000}"/>
    <cellStyle name="Heading 2" xfId="4" builtinId="17" customBuiltin="1"/>
    <cellStyle name="Heading 2 2" xfId="74" xr:uid="{00000000-0005-0000-0000-00003D000000}"/>
    <cellStyle name="Heading 3" xfId="5" builtinId="18" customBuiltin="1"/>
    <cellStyle name="Heading 3 2" xfId="75" xr:uid="{00000000-0005-0000-0000-00003F000000}"/>
    <cellStyle name="Heading 4" xfId="6" builtinId="19" customBuiltin="1"/>
    <cellStyle name="Heading 4 2" xfId="76" xr:uid="{00000000-0005-0000-0000-000041000000}"/>
    <cellStyle name="Input" xfId="10" builtinId="20" customBuiltin="1"/>
    <cellStyle name="Input 2" xfId="77" xr:uid="{00000000-0005-0000-0000-000043000000}"/>
    <cellStyle name="Linked Cell" xfId="13" builtinId="24" customBuiltin="1"/>
    <cellStyle name="Linked Cell 2" xfId="78" xr:uid="{00000000-0005-0000-0000-000045000000}"/>
    <cellStyle name="Neutral" xfId="9" builtinId="28" customBuiltin="1"/>
    <cellStyle name="Neutral 2" xfId="79" xr:uid="{00000000-0005-0000-0000-000047000000}"/>
    <cellStyle name="Neutral 3" xfId="86" xr:uid="{00000000-0005-0000-0000-000061000000}"/>
    <cellStyle name="Normal" xfId="0" builtinId="0"/>
    <cellStyle name="Normal 2" xfId="43" xr:uid="{00000000-0005-0000-0000-000049000000}"/>
    <cellStyle name="Note" xfId="16" builtinId="10" customBuiltin="1"/>
    <cellStyle name="Note 2" xfId="80" xr:uid="{00000000-0005-0000-0000-00004B000000}"/>
    <cellStyle name="Output" xfId="11" builtinId="21" customBuiltin="1"/>
    <cellStyle name="Output 2" xfId="81" xr:uid="{00000000-0005-0000-0000-00004D000000}"/>
    <cellStyle name="Percent" xfId="1" builtinId="5"/>
    <cellStyle name="Title" xfId="2" builtinId="15" customBuiltin="1"/>
    <cellStyle name="Title 2" xfId="82" xr:uid="{00000000-0005-0000-0000-000050000000}"/>
    <cellStyle name="Title 3" xfId="85" xr:uid="{00000000-0005-0000-0000-000062000000}"/>
    <cellStyle name="Total" xfId="18" builtinId="25" customBuiltin="1"/>
    <cellStyle name="Total 2" xfId="83" xr:uid="{00000000-0005-0000-0000-000052000000}"/>
    <cellStyle name="Warning Text" xfId="15" builtinId="11" customBuiltin="1"/>
    <cellStyle name="Warning Text 2" xfId="84" xr:uid="{00000000-0005-0000-0000-000054000000}"/>
  </cellStyles>
  <dxfs count="119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1503990</xdr:colOff>
      <xdr:row>2</xdr:row>
      <xdr:rowOff>60960</xdr:rowOff>
    </xdr:from>
    <xdr:to>
      <xdr:col>17</xdr:col>
      <xdr:colOff>61396</xdr:colOff>
      <xdr:row>2</xdr:row>
      <xdr:rowOff>373380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3B7E52-89FE-4ECA-A89C-DD4E20704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6770" y="60960"/>
          <a:ext cx="1278834" cy="312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1503990</xdr:colOff>
      <xdr:row>1</xdr:row>
      <xdr:rowOff>60960</xdr:rowOff>
    </xdr:from>
    <xdr:to>
      <xdr:col>16</xdr:col>
      <xdr:colOff>2789752</xdr:colOff>
      <xdr:row>1</xdr:row>
      <xdr:rowOff>373380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1C1D87-7735-4C80-881E-738D595BD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1290" y="60960"/>
          <a:ext cx="1285762" cy="3124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justmaths.co.uk/Users/paul.pavlou/Documents/Resources/Various%20Number%20Games%20-%20For%20Others%20(201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an/Dropbox/Documents/00%20-%20A%20NEW%20STUFF/QLA/Exam%20analys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an/Dropbox/NEW%20ONLINE/Teachers%20Extras%20-%209-1%20-%20Papers%20&amp;%20Exam%20Qs%20by%20Topic/2017/01%20-%20Edexcel%20Summer%202017%20-%20QLA%20sheets/Edexcel%20-%202017%20Summer%20-%20F%20tier%20-%20No%20Multiprin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QA%20-%202017%20Summer%20-%20H%20tier%20-%20Manual%20RAG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ooseClass"/>
      <sheetName val="Class Lists"/>
      <sheetName val="Name Generator"/>
      <sheetName val="Multiply"/>
      <sheetName val="Multiply Settings"/>
      <sheetName val="Count to 100"/>
      <sheetName val="Count to any number"/>
      <sheetName val="Rounding"/>
      <sheetName val="Sig Fig"/>
      <sheetName val="Neg Numbers"/>
      <sheetName val="Neg All Ops"/>
      <sheetName val="Neg Numbers settings"/>
      <sheetName val="nth term +ve"/>
      <sheetName val="Sequence from +ve nth term"/>
      <sheetName val="Grid multiplication"/>
      <sheetName val="Simplifying Ratios"/>
      <sheetName val="Simplify Fractions"/>
      <sheetName val="Mixed Number"/>
      <sheetName val="Improper Fraction"/>
      <sheetName val="Random operation (2 names)"/>
      <sheetName val="2 part ratio"/>
      <sheetName val="% Of"/>
      <sheetName val="X=, Y= (intercept)"/>
      <sheetName val="Parallel"/>
      <sheetName val="Trial &amp; Improve"/>
      <sheetName val="Trial &amp; Improve (2)"/>
      <sheetName val="Trial &amp; Improve (3)"/>
      <sheetName val="Circle Parts"/>
      <sheetName val="Trig"/>
      <sheetName val="Indices"/>
      <sheetName val="Indices No negs"/>
      <sheetName val="Substitution"/>
      <sheetName val="Colour Card (for dev)"/>
    </sheetNames>
    <sheetDataSet>
      <sheetData sheetId="0"/>
      <sheetData sheetId="1">
        <row r="18">
          <cell r="D18" t="str">
            <v>11RE</v>
          </cell>
        </row>
      </sheetData>
      <sheetData sheetId="2">
        <row r="6">
          <cell r="D6" t="str">
            <v>Number</v>
          </cell>
          <cell r="E6" t="str">
            <v>Name</v>
          </cell>
          <cell r="G6" t="str">
            <v>Number</v>
          </cell>
          <cell r="H6" t="str">
            <v>Name</v>
          </cell>
          <cell r="J6" t="str">
            <v>Number</v>
          </cell>
          <cell r="K6" t="str">
            <v>Name</v>
          </cell>
          <cell r="M6" t="str">
            <v>Number</v>
          </cell>
          <cell r="N6" t="str">
            <v>Name</v>
          </cell>
          <cell r="P6" t="str">
            <v>Number</v>
          </cell>
          <cell r="Q6" t="str">
            <v>Name</v>
          </cell>
          <cell r="S6" t="str">
            <v>Number</v>
          </cell>
          <cell r="T6" t="str">
            <v>Name</v>
          </cell>
          <cell r="V6" t="str">
            <v>Number</v>
          </cell>
          <cell r="W6" t="str">
            <v>Name</v>
          </cell>
          <cell r="Y6" t="str">
            <v>Number</v>
          </cell>
          <cell r="Z6" t="str">
            <v>Name</v>
          </cell>
          <cell r="AB6" t="str">
            <v>Number</v>
          </cell>
          <cell r="AC6" t="str">
            <v>Name</v>
          </cell>
        </row>
        <row r="7">
          <cell r="D7">
            <v>1</v>
          </cell>
          <cell r="E7" t="str">
            <v>Elys</v>
          </cell>
          <cell r="G7">
            <v>1</v>
          </cell>
          <cell r="H7" t="str">
            <v>Kieran</v>
          </cell>
          <cell r="J7">
            <v>1</v>
          </cell>
          <cell r="K7" t="str">
            <v>Colby</v>
          </cell>
          <cell r="M7">
            <v>1</v>
          </cell>
          <cell r="N7" t="str">
            <v>Megan</v>
          </cell>
          <cell r="P7">
            <v>1</v>
          </cell>
          <cell r="Q7" t="str">
            <v>Emily O</v>
          </cell>
          <cell r="S7">
            <v>1</v>
          </cell>
          <cell r="T7" t="str">
            <v>Liam</v>
          </cell>
          <cell r="V7">
            <v>1</v>
          </cell>
          <cell r="Y7">
            <v>1</v>
          </cell>
          <cell r="AB7">
            <v>1</v>
          </cell>
        </row>
        <row r="8">
          <cell r="D8">
            <v>2</v>
          </cell>
          <cell r="E8" t="str">
            <v>Daisy</v>
          </cell>
          <cell r="G8">
            <v>2</v>
          </cell>
          <cell r="H8" t="str">
            <v>Emily</v>
          </cell>
          <cell r="J8">
            <v>2</v>
          </cell>
          <cell r="K8" t="str">
            <v>Al</v>
          </cell>
          <cell r="M8">
            <v>2</v>
          </cell>
          <cell r="N8" t="str">
            <v>Jackie</v>
          </cell>
          <cell r="P8">
            <v>2</v>
          </cell>
          <cell r="Q8" t="str">
            <v>Emily K</v>
          </cell>
          <cell r="S8">
            <v>2</v>
          </cell>
          <cell r="T8" t="str">
            <v>Herbie</v>
          </cell>
          <cell r="V8"/>
          <cell r="Y8"/>
          <cell r="AB8"/>
        </row>
        <row r="9">
          <cell r="D9">
            <v>3</v>
          </cell>
          <cell r="E9" t="str">
            <v>Lewis</v>
          </cell>
          <cell r="G9">
            <v>3</v>
          </cell>
          <cell r="H9" t="str">
            <v>Jacob</v>
          </cell>
          <cell r="J9">
            <v>3</v>
          </cell>
          <cell r="K9" t="str">
            <v>Hannah</v>
          </cell>
          <cell r="M9">
            <v>3</v>
          </cell>
          <cell r="N9" t="str">
            <v>Rachel</v>
          </cell>
          <cell r="P9">
            <v>3</v>
          </cell>
          <cell r="Q9" t="str">
            <v>Isa</v>
          </cell>
          <cell r="S9">
            <v>3</v>
          </cell>
          <cell r="T9" t="str">
            <v>Harry</v>
          </cell>
          <cell r="V9"/>
          <cell r="Y9"/>
          <cell r="AB9"/>
        </row>
        <row r="10">
          <cell r="D10">
            <v>4</v>
          </cell>
          <cell r="E10" t="str">
            <v>Brandon D</v>
          </cell>
          <cell r="G10">
            <v>4</v>
          </cell>
          <cell r="H10" t="str">
            <v>Max</v>
          </cell>
          <cell r="J10">
            <v>4</v>
          </cell>
          <cell r="K10" t="str">
            <v>Byron</v>
          </cell>
          <cell r="M10">
            <v>4</v>
          </cell>
          <cell r="N10" t="str">
            <v>Aleasha</v>
          </cell>
          <cell r="P10">
            <v>4</v>
          </cell>
          <cell r="Q10" t="str">
            <v>Chris</v>
          </cell>
          <cell r="S10">
            <v>4</v>
          </cell>
          <cell r="T10" t="str">
            <v>Chloe</v>
          </cell>
          <cell r="V10"/>
          <cell r="Y10"/>
          <cell r="AB10"/>
        </row>
        <row r="11">
          <cell r="D11">
            <v>5</v>
          </cell>
          <cell r="E11" t="str">
            <v>Blake</v>
          </cell>
          <cell r="G11">
            <v>5</v>
          </cell>
          <cell r="H11" t="str">
            <v>Ellen</v>
          </cell>
          <cell r="J11">
            <v>5</v>
          </cell>
          <cell r="K11" t="str">
            <v>James</v>
          </cell>
          <cell r="M11">
            <v>5</v>
          </cell>
          <cell r="N11" t="str">
            <v>Georgia</v>
          </cell>
          <cell r="P11">
            <v>5</v>
          </cell>
          <cell r="Q11" t="str">
            <v>Max</v>
          </cell>
          <cell r="S11">
            <v>5</v>
          </cell>
          <cell r="T11" t="str">
            <v>Logan</v>
          </cell>
          <cell r="V11"/>
          <cell r="Y11"/>
          <cell r="AB11"/>
        </row>
        <row r="12">
          <cell r="D12">
            <v>6</v>
          </cell>
          <cell r="E12" t="str">
            <v>Nicola</v>
          </cell>
          <cell r="G12">
            <v>6</v>
          </cell>
          <cell r="H12" t="str">
            <v>Mason</v>
          </cell>
          <cell r="J12">
            <v>6</v>
          </cell>
          <cell r="K12" t="str">
            <v>Chris</v>
          </cell>
          <cell r="M12">
            <v>6</v>
          </cell>
          <cell r="N12" t="str">
            <v>Bayley</v>
          </cell>
          <cell r="P12">
            <v>6</v>
          </cell>
          <cell r="Q12" t="str">
            <v>Annie</v>
          </cell>
          <cell r="S12">
            <v>6</v>
          </cell>
          <cell r="T12" t="str">
            <v>Krystal-Rose</v>
          </cell>
          <cell r="V12"/>
          <cell r="Y12"/>
          <cell r="AB12"/>
        </row>
        <row r="13">
          <cell r="D13">
            <v>7</v>
          </cell>
          <cell r="E13" t="str">
            <v>Edward</v>
          </cell>
          <cell r="G13">
            <v>7</v>
          </cell>
          <cell r="H13" t="str">
            <v>Gina</v>
          </cell>
          <cell r="J13">
            <v>7</v>
          </cell>
          <cell r="K13" t="str">
            <v>Chloe</v>
          </cell>
          <cell r="M13">
            <v>7</v>
          </cell>
          <cell r="N13" t="str">
            <v>Kayleigh</v>
          </cell>
          <cell r="P13">
            <v>7</v>
          </cell>
          <cell r="Q13" t="str">
            <v>Danya</v>
          </cell>
          <cell r="S13">
            <v>7</v>
          </cell>
          <cell r="T13" t="str">
            <v>Reece</v>
          </cell>
          <cell r="V13"/>
          <cell r="Y13"/>
          <cell r="AB13"/>
        </row>
        <row r="14">
          <cell r="D14">
            <v>8</v>
          </cell>
          <cell r="E14" t="str">
            <v>Liam</v>
          </cell>
          <cell r="G14">
            <v>8</v>
          </cell>
          <cell r="H14" t="str">
            <v>Kirst</v>
          </cell>
          <cell r="J14">
            <v>8</v>
          </cell>
          <cell r="K14" t="str">
            <v>Caitlyn</v>
          </cell>
          <cell r="M14">
            <v>8</v>
          </cell>
          <cell r="N14" t="str">
            <v>Zara</v>
          </cell>
          <cell r="P14">
            <v>8</v>
          </cell>
          <cell r="Q14" t="str">
            <v>Siobhan</v>
          </cell>
          <cell r="S14">
            <v>8</v>
          </cell>
          <cell r="T14" t="str">
            <v>Lewis</v>
          </cell>
          <cell r="V14"/>
          <cell r="Y14"/>
          <cell r="AB14"/>
        </row>
        <row r="15">
          <cell r="D15">
            <v>9</v>
          </cell>
          <cell r="E15" t="str">
            <v>Chelsea</v>
          </cell>
          <cell r="G15">
            <v>9</v>
          </cell>
          <cell r="H15" t="str">
            <v>Amelia</v>
          </cell>
          <cell r="J15">
            <v>9</v>
          </cell>
          <cell r="K15" t="str">
            <v>Robert</v>
          </cell>
          <cell r="M15">
            <v>9</v>
          </cell>
          <cell r="N15" t="str">
            <v>Nicole</v>
          </cell>
          <cell r="P15">
            <v>9</v>
          </cell>
          <cell r="Q15" t="str">
            <v>Lucy</v>
          </cell>
          <cell r="S15">
            <v>9</v>
          </cell>
          <cell r="T15" t="str">
            <v>Jamie</v>
          </cell>
          <cell r="V15"/>
          <cell r="Y15"/>
          <cell r="AB15"/>
        </row>
        <row r="16">
          <cell r="B16" t="str">
            <v>11RE</v>
          </cell>
          <cell r="D16">
            <v>10</v>
          </cell>
          <cell r="E16" t="str">
            <v>Lewis</v>
          </cell>
          <cell r="G16">
            <v>10</v>
          </cell>
          <cell r="H16" t="str">
            <v>Tamara</v>
          </cell>
          <cell r="J16">
            <v>10</v>
          </cell>
          <cell r="K16" t="str">
            <v>Tom L</v>
          </cell>
          <cell r="M16">
            <v>10</v>
          </cell>
          <cell r="N16" t="str">
            <v>Ben</v>
          </cell>
          <cell r="P16">
            <v>10</v>
          </cell>
          <cell r="Q16" t="str">
            <v>Kiera</v>
          </cell>
          <cell r="S16">
            <v>10</v>
          </cell>
          <cell r="T16" t="str">
            <v>Megan</v>
          </cell>
          <cell r="V16"/>
          <cell r="Y16"/>
          <cell r="AB16"/>
        </row>
        <row r="17">
          <cell r="B17" t="str">
            <v>Sarah</v>
          </cell>
          <cell r="D17">
            <v>11</v>
          </cell>
          <cell r="E17" t="str">
            <v>Jamie</v>
          </cell>
          <cell r="G17">
            <v>11</v>
          </cell>
          <cell r="H17" t="str">
            <v>Andrew</v>
          </cell>
          <cell r="J17">
            <v>11</v>
          </cell>
          <cell r="K17" t="str">
            <v>Harry</v>
          </cell>
          <cell r="M17">
            <v>11</v>
          </cell>
          <cell r="N17" t="str">
            <v>Jack</v>
          </cell>
          <cell r="P17">
            <v>11</v>
          </cell>
          <cell r="Q17" t="str">
            <v>Steven</v>
          </cell>
          <cell r="S17">
            <v>11</v>
          </cell>
          <cell r="T17" t="str">
            <v>James</v>
          </cell>
          <cell r="V17"/>
          <cell r="Y17"/>
          <cell r="AB17"/>
        </row>
        <row r="18">
          <cell r="B18" t="str">
            <v>Lydia</v>
          </cell>
          <cell r="D18">
            <v>12</v>
          </cell>
          <cell r="E18" t="str">
            <v>Amy</v>
          </cell>
          <cell r="G18">
            <v>12</v>
          </cell>
          <cell r="H18" t="str">
            <v>Nathan</v>
          </cell>
          <cell r="J18">
            <v>12</v>
          </cell>
          <cell r="K18" t="str">
            <v>Tom S</v>
          </cell>
          <cell r="M18">
            <v>12</v>
          </cell>
          <cell r="N18" t="str">
            <v>Tom</v>
          </cell>
          <cell r="P18">
            <v>12</v>
          </cell>
          <cell r="Q18" t="str">
            <v>Callum</v>
          </cell>
          <cell r="S18">
            <v>12</v>
          </cell>
          <cell r="T18" t="str">
            <v>Lauren</v>
          </cell>
          <cell r="V18"/>
          <cell r="Y18"/>
          <cell r="AB18"/>
        </row>
        <row r="19">
          <cell r="D19">
            <v>13</v>
          </cell>
          <cell r="E19" t="str">
            <v>Martin</v>
          </cell>
          <cell r="G19">
            <v>13</v>
          </cell>
          <cell r="H19" t="str">
            <v>Jennifer</v>
          </cell>
          <cell r="J19">
            <v>13</v>
          </cell>
          <cell r="K19" t="str">
            <v>Sam</v>
          </cell>
          <cell r="M19">
            <v>13</v>
          </cell>
          <cell r="N19" t="str">
            <v>Sam F</v>
          </cell>
          <cell r="P19">
            <v>13</v>
          </cell>
          <cell r="Q19" t="str">
            <v>Chloe</v>
          </cell>
          <cell r="S19">
            <v>13</v>
          </cell>
          <cell r="T19" t="str">
            <v>Monica</v>
          </cell>
          <cell r="V19"/>
          <cell r="Y19"/>
          <cell r="AB19"/>
        </row>
        <row r="20">
          <cell r="D20">
            <v>14</v>
          </cell>
          <cell r="E20" t="str">
            <v>John</v>
          </cell>
          <cell r="G20">
            <v>14</v>
          </cell>
          <cell r="H20" t="str">
            <v>Nicole</v>
          </cell>
          <cell r="J20">
            <v>14</v>
          </cell>
          <cell r="K20" t="str">
            <v>Tibi</v>
          </cell>
          <cell r="M20">
            <v>14</v>
          </cell>
          <cell r="N20" t="str">
            <v>Jade</v>
          </cell>
          <cell r="P20">
            <v>14</v>
          </cell>
          <cell r="Q20" t="str">
            <v>Danielle</v>
          </cell>
          <cell r="S20">
            <v>14</v>
          </cell>
          <cell r="T20" t="str">
            <v>Jake</v>
          </cell>
          <cell r="V20"/>
          <cell r="Y20"/>
          <cell r="AB20"/>
        </row>
        <row r="21">
          <cell r="D21">
            <v>15</v>
          </cell>
          <cell r="E21" t="str">
            <v>Claire</v>
          </cell>
          <cell r="G21">
            <v>15</v>
          </cell>
          <cell r="H21" t="str">
            <v>Hayley</v>
          </cell>
          <cell r="J21">
            <v>15</v>
          </cell>
          <cell r="K21" t="str">
            <v>Megan</v>
          </cell>
          <cell r="M21">
            <v>15</v>
          </cell>
          <cell r="N21" t="str">
            <v>Adam</v>
          </cell>
          <cell r="P21">
            <v>15</v>
          </cell>
          <cell r="Q21" t="str">
            <v>Jamie</v>
          </cell>
          <cell r="S21">
            <v>15</v>
          </cell>
          <cell r="T21" t="str">
            <v>Joshua</v>
          </cell>
          <cell r="V21"/>
          <cell r="Y21"/>
          <cell r="AB21"/>
        </row>
        <row r="22">
          <cell r="D22">
            <v>16</v>
          </cell>
          <cell r="E22" t="str">
            <v>Matt</v>
          </cell>
          <cell r="G22">
            <v>16</v>
          </cell>
          <cell r="H22" t="str">
            <v>Angel</v>
          </cell>
          <cell r="J22">
            <v>16</v>
          </cell>
          <cell r="K22" t="str">
            <v>Maddie</v>
          </cell>
          <cell r="M22">
            <v>16</v>
          </cell>
          <cell r="N22" t="str">
            <v>Matthew</v>
          </cell>
          <cell r="P22">
            <v>16</v>
          </cell>
          <cell r="Q22" t="str">
            <v>Caleb</v>
          </cell>
          <cell r="S22">
            <v>16</v>
          </cell>
          <cell r="T22" t="str">
            <v>Ellie</v>
          </cell>
          <cell r="V22"/>
          <cell r="Y22"/>
          <cell r="AB22"/>
        </row>
        <row r="23">
          <cell r="D23">
            <v>17</v>
          </cell>
          <cell r="E23" t="str">
            <v>Lydia</v>
          </cell>
          <cell r="G23">
            <v>17</v>
          </cell>
          <cell r="H23" t="str">
            <v>Courtney</v>
          </cell>
          <cell r="J23">
            <v>17</v>
          </cell>
          <cell r="K23" t="str">
            <v>Robyn</v>
          </cell>
          <cell r="M23">
            <v>17</v>
          </cell>
          <cell r="N23" t="str">
            <v>Lauren</v>
          </cell>
          <cell r="P23">
            <v>17</v>
          </cell>
          <cell r="Q23" t="str">
            <v>Sam</v>
          </cell>
          <cell r="S23">
            <v>17</v>
          </cell>
          <cell r="T23" t="str">
            <v>Beth</v>
          </cell>
          <cell r="V23"/>
          <cell r="Y23"/>
          <cell r="AB23"/>
        </row>
        <row r="24">
          <cell r="D24">
            <v>18</v>
          </cell>
          <cell r="E24" t="str">
            <v>Bradley</v>
          </cell>
          <cell r="G24">
            <v>18</v>
          </cell>
          <cell r="H24" t="str">
            <v>Harry</v>
          </cell>
          <cell r="J24">
            <v>18</v>
          </cell>
          <cell r="K24" t="str">
            <v>Kirsty</v>
          </cell>
          <cell r="M24">
            <v>18</v>
          </cell>
          <cell r="N24" t="str">
            <v>Emily</v>
          </cell>
          <cell r="P24">
            <v>18</v>
          </cell>
          <cell r="Q24" t="str">
            <v>Matthew</v>
          </cell>
          <cell r="S24">
            <v>18</v>
          </cell>
          <cell r="T24" t="str">
            <v>Katie K</v>
          </cell>
          <cell r="V24"/>
          <cell r="Y24"/>
          <cell r="AB24"/>
        </row>
        <row r="25">
          <cell r="D25">
            <v>19</v>
          </cell>
          <cell r="E25" t="str">
            <v>Scarlet</v>
          </cell>
          <cell r="G25">
            <v>19</v>
          </cell>
          <cell r="H25" t="str">
            <v>Charlie</v>
          </cell>
          <cell r="J25">
            <v>19</v>
          </cell>
          <cell r="K25" t="str">
            <v>Niamh</v>
          </cell>
          <cell r="M25">
            <v>19</v>
          </cell>
          <cell r="N25" t="str">
            <v>Lydia</v>
          </cell>
          <cell r="P25">
            <v>19</v>
          </cell>
          <cell r="Q25" t="str">
            <v>Ariane</v>
          </cell>
          <cell r="S25">
            <v>19</v>
          </cell>
          <cell r="T25" t="str">
            <v>Katie R-T</v>
          </cell>
          <cell r="V25"/>
          <cell r="Y25"/>
          <cell r="AB25"/>
        </row>
        <row r="26">
          <cell r="D26">
            <v>20</v>
          </cell>
          <cell r="E26" t="str">
            <v>Niamh</v>
          </cell>
          <cell r="G26">
            <v>20</v>
          </cell>
          <cell r="H26" t="str">
            <v>Sebby</v>
          </cell>
          <cell r="J26">
            <v>20</v>
          </cell>
          <cell r="K26" t="str">
            <v>Ellie</v>
          </cell>
          <cell r="M26">
            <v>20</v>
          </cell>
          <cell r="N26" t="str">
            <v>Clare</v>
          </cell>
          <cell r="P26">
            <v>20</v>
          </cell>
          <cell r="Q26" t="str">
            <v>Sophie</v>
          </cell>
          <cell r="S26">
            <v>20</v>
          </cell>
          <cell r="T26" t="str">
            <v>Thomas</v>
          </cell>
          <cell r="V26"/>
          <cell r="Y26"/>
          <cell r="AB26"/>
        </row>
        <row r="27">
          <cell r="D27">
            <v>21</v>
          </cell>
          <cell r="E27" t="str">
            <v>Lauren</v>
          </cell>
          <cell r="G27">
            <v>21</v>
          </cell>
          <cell r="H27" t="str">
            <v>Romany</v>
          </cell>
          <cell r="J27">
            <v>21</v>
          </cell>
          <cell r="K27" t="str">
            <v>Elouise</v>
          </cell>
          <cell r="M27">
            <v>21</v>
          </cell>
          <cell r="N27" t="str">
            <v>Roxie</v>
          </cell>
          <cell r="P27">
            <v>21</v>
          </cell>
          <cell r="Q27" t="str">
            <v>Lillie</v>
          </cell>
          <cell r="S27">
            <v>21</v>
          </cell>
          <cell r="T27" t="str">
            <v>Jonathan</v>
          </cell>
          <cell r="V27"/>
          <cell r="Y27"/>
          <cell r="AB27"/>
        </row>
        <row r="28">
          <cell r="D28">
            <v>22</v>
          </cell>
          <cell r="E28" t="str">
            <v>Kristy</v>
          </cell>
          <cell r="G28">
            <v>22</v>
          </cell>
          <cell r="H28" t="str">
            <v>Maddie</v>
          </cell>
          <cell r="J28">
            <v>22</v>
          </cell>
          <cell r="K28" t="str">
            <v>Harry</v>
          </cell>
          <cell r="M28">
            <v>22</v>
          </cell>
          <cell r="N28" t="str">
            <v>Cameron</v>
          </cell>
          <cell r="P28">
            <v>22</v>
          </cell>
          <cell r="Q28" t="str">
            <v>Felicity</v>
          </cell>
          <cell r="S28"/>
          <cell r="V28"/>
          <cell r="Y28"/>
          <cell r="AB28"/>
        </row>
        <row r="29">
          <cell r="D29">
            <v>23</v>
          </cell>
          <cell r="E29" t="str">
            <v>Blake</v>
          </cell>
          <cell r="G29">
            <v>23</v>
          </cell>
          <cell r="H29" t="str">
            <v>Aisling</v>
          </cell>
          <cell r="J29">
            <v>23</v>
          </cell>
          <cell r="K29" t="str">
            <v>Kerrie</v>
          </cell>
          <cell r="M29">
            <v>23</v>
          </cell>
          <cell r="N29" t="str">
            <v>Claudia</v>
          </cell>
          <cell r="P29">
            <v>23</v>
          </cell>
          <cell r="Q29" t="str">
            <v>Jorden</v>
          </cell>
          <cell r="S29"/>
          <cell r="V29"/>
          <cell r="Y29"/>
          <cell r="AB29"/>
        </row>
        <row r="30">
          <cell r="D30">
            <v>24</v>
          </cell>
          <cell r="E30" t="str">
            <v>Joseph</v>
          </cell>
          <cell r="G30">
            <v>24</v>
          </cell>
          <cell r="H30" t="str">
            <v>Nicole</v>
          </cell>
          <cell r="J30">
            <v>24</v>
          </cell>
          <cell r="K30" t="str">
            <v>Levi</v>
          </cell>
          <cell r="M30">
            <v>24</v>
          </cell>
          <cell r="N30" t="str">
            <v>George</v>
          </cell>
          <cell r="P30">
            <v>24</v>
          </cell>
          <cell r="Q30" t="str">
            <v>Edward</v>
          </cell>
          <cell r="S30"/>
          <cell r="V30"/>
          <cell r="Y30"/>
          <cell r="AB30"/>
        </row>
        <row r="31">
          <cell r="D31">
            <v>25</v>
          </cell>
          <cell r="E31" t="str">
            <v>Brandon H</v>
          </cell>
          <cell r="G31">
            <v>25</v>
          </cell>
          <cell r="H31" t="str">
            <v>Tyler</v>
          </cell>
          <cell r="J31">
            <v>25</v>
          </cell>
          <cell r="K31" t="str">
            <v>Callum</v>
          </cell>
          <cell r="M31">
            <v>25</v>
          </cell>
          <cell r="N31" t="str">
            <v>Sarah</v>
          </cell>
          <cell r="P31">
            <v>25</v>
          </cell>
          <cell r="Q31" t="str">
            <v>Dalton</v>
          </cell>
          <cell r="S31"/>
          <cell r="V31"/>
          <cell r="Y31"/>
          <cell r="AB31"/>
        </row>
        <row r="32">
          <cell r="D32">
            <v>26</v>
          </cell>
          <cell r="E32" t="str">
            <v>Harrison</v>
          </cell>
          <cell r="G32">
            <v>26</v>
          </cell>
          <cell r="H32" t="str">
            <v>Cameron</v>
          </cell>
          <cell r="J32">
            <v>26</v>
          </cell>
          <cell r="K32" t="str">
            <v>Nicole</v>
          </cell>
          <cell r="M32">
            <v>26</v>
          </cell>
          <cell r="N32" t="str">
            <v>Oliver</v>
          </cell>
          <cell r="P32">
            <v>26</v>
          </cell>
          <cell r="Q32" t="str">
            <v>Taylor</v>
          </cell>
          <cell r="S32"/>
          <cell r="V32"/>
          <cell r="Y32"/>
          <cell r="AB32"/>
        </row>
        <row r="33">
          <cell r="D33">
            <v>27</v>
          </cell>
          <cell r="E33" t="str">
            <v>Jake</v>
          </cell>
          <cell r="G33">
            <v>27</v>
          </cell>
          <cell r="H33" t="str">
            <v>Zara</v>
          </cell>
          <cell r="J33">
            <v>27</v>
          </cell>
          <cell r="K33" t="str">
            <v>Aimee</v>
          </cell>
          <cell r="M33">
            <v>27</v>
          </cell>
          <cell r="N33" t="str">
            <v>Charlie</v>
          </cell>
          <cell r="P33">
            <v>27</v>
          </cell>
          <cell r="Q33" t="str">
            <v>Bella</v>
          </cell>
          <cell r="S33"/>
          <cell r="V33"/>
          <cell r="Y33"/>
          <cell r="AB33"/>
        </row>
        <row r="34">
          <cell r="D34">
            <v>28</v>
          </cell>
          <cell r="E34" t="str">
            <v>Travis</v>
          </cell>
          <cell r="G34">
            <v>28</v>
          </cell>
          <cell r="H34" t="str">
            <v>Katie</v>
          </cell>
          <cell r="J34">
            <v>28</v>
          </cell>
          <cell r="K34" t="str">
            <v>James</v>
          </cell>
          <cell r="M34">
            <v>28</v>
          </cell>
          <cell r="N34" t="str">
            <v>Sam D</v>
          </cell>
          <cell r="P34">
            <v>28</v>
          </cell>
          <cell r="Q34" t="str">
            <v>Hayley</v>
          </cell>
          <cell r="S34"/>
          <cell r="V34"/>
          <cell r="Y34"/>
          <cell r="AB34"/>
        </row>
        <row r="35">
          <cell r="D35">
            <v>29</v>
          </cell>
          <cell r="E35" t="str">
            <v>Valic</v>
          </cell>
          <cell r="G35">
            <v>29</v>
          </cell>
          <cell r="H35" t="str">
            <v>Jordan</v>
          </cell>
          <cell r="J35">
            <v>29</v>
          </cell>
          <cell r="K35" t="str">
            <v>Rhianne</v>
          </cell>
          <cell r="M35">
            <v>29</v>
          </cell>
          <cell r="N35" t="str">
            <v>Jack E</v>
          </cell>
          <cell r="P35">
            <v>29</v>
          </cell>
          <cell r="Q35" t="str">
            <v>Robyn</v>
          </cell>
          <cell r="S35"/>
          <cell r="V35"/>
          <cell r="Y35"/>
          <cell r="AB35"/>
        </row>
        <row r="36">
          <cell r="D36">
            <v>30</v>
          </cell>
          <cell r="E36" t="str">
            <v>Dean</v>
          </cell>
          <cell r="G36">
            <v>30</v>
          </cell>
          <cell r="H36" t="str">
            <v>Ben</v>
          </cell>
          <cell r="J36">
            <v>30</v>
          </cell>
          <cell r="K36" t="str">
            <v>Tom N</v>
          </cell>
          <cell r="M36"/>
          <cell r="P36">
            <v>30</v>
          </cell>
          <cell r="Q36" t="str">
            <v>Chloe</v>
          </cell>
          <cell r="S36"/>
          <cell r="V36"/>
          <cell r="Y36"/>
          <cell r="AB36"/>
        </row>
        <row r="37">
          <cell r="D37"/>
          <cell r="G37"/>
          <cell r="J37"/>
          <cell r="M37"/>
          <cell r="P37"/>
          <cell r="S37"/>
          <cell r="V37"/>
          <cell r="Y37"/>
          <cell r="AB37"/>
        </row>
        <row r="38">
          <cell r="D38"/>
          <cell r="G38"/>
          <cell r="J38"/>
          <cell r="M38"/>
          <cell r="P38"/>
          <cell r="S38"/>
          <cell r="V38"/>
          <cell r="Y38"/>
          <cell r="AB38"/>
        </row>
        <row r="39">
          <cell r="V39"/>
          <cell r="Y39"/>
          <cell r="AB39"/>
        </row>
        <row r="40">
          <cell r="V40"/>
          <cell r="Y40"/>
          <cell r="AB40"/>
        </row>
        <row r="41">
          <cell r="V41"/>
          <cell r="Y41"/>
          <cell r="AB41"/>
        </row>
      </sheetData>
      <sheetData sheetId="3"/>
      <sheetData sheetId="4"/>
      <sheetData sheetId="5"/>
      <sheetData sheetId="6"/>
      <sheetData sheetId="7">
        <row r="4">
          <cell r="H4">
            <v>180</v>
          </cell>
        </row>
      </sheetData>
      <sheetData sheetId="8"/>
      <sheetData sheetId="9"/>
      <sheetData sheetId="10"/>
      <sheetData sheetId="11"/>
      <sheetData sheetId="12">
        <row r="2">
          <cell r="C2">
            <v>-20</v>
          </cell>
        </row>
        <row r="3">
          <cell r="C3">
            <v>20</v>
          </cell>
        </row>
      </sheetData>
      <sheetData sheetId="13"/>
      <sheetData sheetId="14"/>
      <sheetData sheetId="15"/>
      <sheetData sheetId="16"/>
      <sheetData sheetId="17">
        <row r="8">
          <cell r="B8">
            <v>2</v>
          </cell>
        </row>
        <row r="9">
          <cell r="B9">
            <v>6</v>
          </cell>
        </row>
        <row r="10">
          <cell r="B10">
            <v>2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12">
          <cell r="E12">
            <v>1</v>
          </cell>
          <cell r="F12" t="str">
            <v>a</v>
          </cell>
        </row>
        <row r="13">
          <cell r="E13">
            <v>2</v>
          </cell>
          <cell r="F13" t="str">
            <v>b</v>
          </cell>
        </row>
        <row r="14">
          <cell r="E14">
            <v>3</v>
          </cell>
          <cell r="F14" t="str">
            <v>c</v>
          </cell>
        </row>
        <row r="15">
          <cell r="E15">
            <v>4</v>
          </cell>
          <cell r="F15" t="str">
            <v>d</v>
          </cell>
        </row>
        <row r="16">
          <cell r="E16">
            <v>5</v>
          </cell>
          <cell r="F16" t="str">
            <v>e</v>
          </cell>
        </row>
        <row r="17">
          <cell r="E17">
            <v>6</v>
          </cell>
          <cell r="F17" t="str">
            <v>f</v>
          </cell>
        </row>
        <row r="18">
          <cell r="E18">
            <v>7</v>
          </cell>
          <cell r="F18" t="str">
            <v>g</v>
          </cell>
        </row>
        <row r="19">
          <cell r="E19">
            <v>8</v>
          </cell>
          <cell r="F19" t="str">
            <v>h</v>
          </cell>
        </row>
      </sheetData>
      <sheetData sheetId="25"/>
      <sheetData sheetId="26"/>
      <sheetData sheetId="27"/>
      <sheetData sheetId="28">
        <row r="32">
          <cell r="C32">
            <v>1</v>
          </cell>
          <cell r="D32" t="str">
            <v>Radius</v>
          </cell>
        </row>
        <row r="33">
          <cell r="C33">
            <v>2</v>
          </cell>
          <cell r="D33" t="str">
            <v>Diameter</v>
          </cell>
        </row>
        <row r="34">
          <cell r="C34">
            <v>3</v>
          </cell>
          <cell r="D34" t="str">
            <v>Sector</v>
          </cell>
        </row>
        <row r="35">
          <cell r="C35">
            <v>4</v>
          </cell>
          <cell r="D35" t="str">
            <v>Arc</v>
          </cell>
        </row>
        <row r="36">
          <cell r="C36">
            <v>5</v>
          </cell>
          <cell r="D36" t="str">
            <v>Segment</v>
          </cell>
        </row>
        <row r="37">
          <cell r="C37">
            <v>6</v>
          </cell>
          <cell r="D37" t="str">
            <v>Chord</v>
          </cell>
        </row>
        <row r="38">
          <cell r="C38">
            <v>7</v>
          </cell>
          <cell r="D38" t="str">
            <v>Circumference</v>
          </cell>
        </row>
      </sheetData>
      <sheetData sheetId="29">
        <row r="27">
          <cell r="C27">
            <v>34.619999999999997</v>
          </cell>
        </row>
        <row r="28">
          <cell r="C28">
            <v>7</v>
          </cell>
        </row>
        <row r="29">
          <cell r="C29">
            <v>4.22</v>
          </cell>
        </row>
        <row r="30">
          <cell r="C30">
            <v>34.36</v>
          </cell>
        </row>
        <row r="31">
          <cell r="C31">
            <v>83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Curriculum Code"/>
    </sheetNames>
    <sheetDataSet>
      <sheetData sheetId="0"/>
      <sheetData sheetId="1"/>
      <sheetData sheetId="2">
        <row r="1">
          <cell r="A1" t="str">
            <v>Code</v>
          </cell>
          <cell r="B1" t="str">
            <v xml:space="preserve">Area </v>
          </cell>
          <cell r="C1" t="str">
            <v>Topic</v>
          </cell>
        </row>
        <row r="2">
          <cell r="A2">
            <v>1001</v>
          </cell>
          <cell r="B2" t="str">
            <v>Number</v>
          </cell>
          <cell r="C2" t="str">
            <v>Order positive and/or negative integers</v>
          </cell>
        </row>
        <row r="3">
          <cell r="A3">
            <v>1002</v>
          </cell>
          <cell r="B3" t="str">
            <v>Number</v>
          </cell>
          <cell r="C3" t="str">
            <v>Order decimals</v>
          </cell>
        </row>
        <row r="4">
          <cell r="A4">
            <v>1003</v>
          </cell>
          <cell r="B4" t="str">
            <v>Number</v>
          </cell>
          <cell r="C4" t="str">
            <v>Order fractions</v>
          </cell>
        </row>
        <row r="5">
          <cell r="A5">
            <v>1004</v>
          </cell>
          <cell r="B5" t="str">
            <v>Number</v>
          </cell>
          <cell r="C5" t="str">
            <v>Order a mixture of fraction, decimals and %</v>
          </cell>
        </row>
        <row r="6">
          <cell r="A6">
            <v>1005</v>
          </cell>
          <cell r="B6" t="str">
            <v>Number</v>
          </cell>
          <cell r="C6" t="str">
            <v>Use the inequality symbols</v>
          </cell>
        </row>
        <row r="7">
          <cell r="A7">
            <v>1006</v>
          </cell>
          <cell r="B7" t="str">
            <v>Number</v>
          </cell>
          <cell r="C7" t="str">
            <v>Place value</v>
          </cell>
        </row>
        <row r="8">
          <cell r="A8">
            <v>1010</v>
          </cell>
          <cell r="B8" t="str">
            <v>Number</v>
          </cell>
          <cell r="C8" t="str">
            <v>Addition - positive integers</v>
          </cell>
        </row>
        <row r="9">
          <cell r="A9">
            <v>1011</v>
          </cell>
          <cell r="B9" t="str">
            <v>Number</v>
          </cell>
          <cell r="C9" t="str">
            <v>Subtraction - positive integers</v>
          </cell>
        </row>
        <row r="10">
          <cell r="A10">
            <v>1012</v>
          </cell>
          <cell r="B10" t="str">
            <v>Number</v>
          </cell>
          <cell r="C10" t="str">
            <v>Multiplication - positive integers</v>
          </cell>
        </row>
        <row r="11">
          <cell r="A11">
            <v>1013</v>
          </cell>
          <cell r="B11" t="str">
            <v>Number</v>
          </cell>
          <cell r="C11" t="str">
            <v>Division - positive integers</v>
          </cell>
        </row>
        <row r="12">
          <cell r="A12">
            <v>1014</v>
          </cell>
          <cell r="B12" t="str">
            <v>Number</v>
          </cell>
          <cell r="C12" t="str">
            <v>Addition - negative integers</v>
          </cell>
        </row>
        <row r="13">
          <cell r="A13">
            <v>1015</v>
          </cell>
          <cell r="B13" t="str">
            <v>Number</v>
          </cell>
          <cell r="C13" t="str">
            <v>Subtraction - negative integers</v>
          </cell>
        </row>
        <row r="14">
          <cell r="A14">
            <v>1016</v>
          </cell>
          <cell r="B14" t="str">
            <v>Number</v>
          </cell>
          <cell r="C14" t="str">
            <v>Multiplication - negative integers</v>
          </cell>
        </row>
        <row r="15">
          <cell r="A15">
            <v>1017</v>
          </cell>
          <cell r="B15" t="str">
            <v>Number</v>
          </cell>
          <cell r="C15" t="str">
            <v>Division - negative integers</v>
          </cell>
        </row>
        <row r="16">
          <cell r="A16">
            <v>1018</v>
          </cell>
          <cell r="B16" t="str">
            <v>Number</v>
          </cell>
          <cell r="C16" t="str">
            <v>Addition - decimals</v>
          </cell>
        </row>
        <row r="17">
          <cell r="A17">
            <v>1019</v>
          </cell>
          <cell r="B17" t="str">
            <v>Number</v>
          </cell>
          <cell r="C17" t="str">
            <v>Subtraction - decimals</v>
          </cell>
        </row>
        <row r="18">
          <cell r="A18">
            <v>1020</v>
          </cell>
          <cell r="B18" t="str">
            <v>Number</v>
          </cell>
          <cell r="C18" t="str">
            <v>Multiplication - decimals</v>
          </cell>
        </row>
        <row r="19">
          <cell r="A19">
            <v>1021</v>
          </cell>
          <cell r="B19" t="str">
            <v>Number</v>
          </cell>
          <cell r="C19" t="str">
            <v>Division - decimals</v>
          </cell>
        </row>
        <row r="20">
          <cell r="A20">
            <v>1022</v>
          </cell>
          <cell r="B20" t="str">
            <v>Number</v>
          </cell>
          <cell r="C20" t="str">
            <v>Addition - fractions</v>
          </cell>
        </row>
        <row r="21">
          <cell r="A21">
            <v>1023</v>
          </cell>
          <cell r="B21" t="str">
            <v>Number</v>
          </cell>
          <cell r="C21" t="str">
            <v>Subtraction - fractions</v>
          </cell>
        </row>
        <row r="22">
          <cell r="A22">
            <v>1024</v>
          </cell>
          <cell r="B22" t="str">
            <v>Number</v>
          </cell>
          <cell r="C22" t="str">
            <v>Multiplication - fractions</v>
          </cell>
        </row>
        <row r="23">
          <cell r="A23">
            <v>1025</v>
          </cell>
          <cell r="B23" t="str">
            <v>Number</v>
          </cell>
          <cell r="C23" t="str">
            <v>Division - fractions</v>
          </cell>
        </row>
        <row r="24">
          <cell r="A24">
            <v>1026</v>
          </cell>
          <cell r="B24" t="str">
            <v>Number</v>
          </cell>
          <cell r="C24" t="str">
            <v>Problem solving with money</v>
          </cell>
        </row>
        <row r="25">
          <cell r="A25">
            <v>1027</v>
          </cell>
          <cell r="B25" t="str">
            <v>Number</v>
          </cell>
          <cell r="C25" t="str">
            <v>Mixed - fractions and/or decimals and/or percentages</v>
          </cell>
        </row>
        <row r="26">
          <cell r="A26">
            <v>1028</v>
          </cell>
          <cell r="B26" t="str">
            <v>Number</v>
          </cell>
          <cell r="C26" t="str">
            <v>Mixed - four operations</v>
          </cell>
        </row>
        <row r="27">
          <cell r="A27">
            <v>1029</v>
          </cell>
          <cell r="B27" t="str">
            <v>Number</v>
          </cell>
          <cell r="C27" t="str">
            <v>Fraction of an amount</v>
          </cell>
        </row>
        <row r="28">
          <cell r="A28">
            <v>1030</v>
          </cell>
          <cell r="B28" t="str">
            <v>Number</v>
          </cell>
          <cell r="C28" t="str">
            <v>Order of operations</v>
          </cell>
        </row>
        <row r="29">
          <cell r="A29">
            <v>1031</v>
          </cell>
          <cell r="B29" t="str">
            <v>Number</v>
          </cell>
          <cell r="C29" t="str">
            <v>Order of operations including  brackets, powers and roots</v>
          </cell>
        </row>
        <row r="30">
          <cell r="A30">
            <v>1032</v>
          </cell>
          <cell r="B30" t="str">
            <v>Number</v>
          </cell>
          <cell r="C30" t="str">
            <v>Inverse operations</v>
          </cell>
        </row>
        <row r="31">
          <cell r="A31">
            <v>1040</v>
          </cell>
          <cell r="B31" t="str">
            <v>Number</v>
          </cell>
          <cell r="C31" t="str">
            <v>Use reciprocals</v>
          </cell>
        </row>
        <row r="32">
          <cell r="A32">
            <v>1041</v>
          </cell>
          <cell r="B32" t="str">
            <v>Number</v>
          </cell>
          <cell r="C32" t="str">
            <v>Types of number - i.e. square, cubes, odd  etc</v>
          </cell>
        </row>
        <row r="33">
          <cell r="A33">
            <v>1042</v>
          </cell>
          <cell r="B33" t="str">
            <v>Number</v>
          </cell>
          <cell r="C33" t="str">
            <v>Factors</v>
          </cell>
        </row>
        <row r="34">
          <cell r="A34">
            <v>1043</v>
          </cell>
          <cell r="B34" t="str">
            <v>Number</v>
          </cell>
          <cell r="C34" t="str">
            <v>Multiples</v>
          </cell>
        </row>
        <row r="35">
          <cell r="A35">
            <v>1044</v>
          </cell>
          <cell r="B35" t="str">
            <v>Number</v>
          </cell>
          <cell r="C35" t="str">
            <v>Factors and multiples</v>
          </cell>
        </row>
        <row r="36">
          <cell r="A36">
            <v>1045</v>
          </cell>
          <cell r="B36" t="str">
            <v>Number</v>
          </cell>
          <cell r="C36" t="str">
            <v>Factors, multiples and primes</v>
          </cell>
        </row>
        <row r="37">
          <cell r="A37">
            <v>1046</v>
          </cell>
          <cell r="B37" t="str">
            <v>Number</v>
          </cell>
          <cell r="C37" t="str">
            <v>Highest common factor</v>
          </cell>
        </row>
        <row r="38">
          <cell r="A38">
            <v>1047</v>
          </cell>
          <cell r="B38" t="str">
            <v>Number</v>
          </cell>
          <cell r="C38" t="str">
            <v>Lowest common multiple</v>
          </cell>
        </row>
        <row r="39">
          <cell r="A39">
            <v>1048</v>
          </cell>
          <cell r="B39" t="str">
            <v>Number</v>
          </cell>
          <cell r="C39" t="str">
            <v>HCF and LCM</v>
          </cell>
        </row>
        <row r="40">
          <cell r="A40">
            <v>1049</v>
          </cell>
          <cell r="B40" t="str">
            <v>Number</v>
          </cell>
          <cell r="C40" t="str">
            <v>Prime numbers</v>
          </cell>
        </row>
        <row r="41">
          <cell r="A41">
            <v>1050</v>
          </cell>
          <cell r="B41" t="str">
            <v>Number</v>
          </cell>
          <cell r="C41" t="str">
            <v>Prime factorisation</v>
          </cell>
        </row>
        <row r="42">
          <cell r="A42">
            <v>1060</v>
          </cell>
          <cell r="B42" t="str">
            <v>Number</v>
          </cell>
          <cell r="C42" t="str">
            <v xml:space="preserve">Systematic listing </v>
          </cell>
        </row>
        <row r="43">
          <cell r="A43">
            <v>1061</v>
          </cell>
          <cell r="B43" t="str">
            <v>Number</v>
          </cell>
          <cell r="C43" t="str">
            <v>Product rule for counting</v>
          </cell>
        </row>
        <row r="44">
          <cell r="A44">
            <v>1070</v>
          </cell>
          <cell r="B44" t="str">
            <v>Number</v>
          </cell>
          <cell r="C44" t="str">
            <v>Positive powers and roots</v>
          </cell>
        </row>
        <row r="45">
          <cell r="A45">
            <v>1071</v>
          </cell>
          <cell r="B45" t="str">
            <v>Number</v>
          </cell>
          <cell r="C45" t="str">
            <v>Estimate powers and roots of positive numbers</v>
          </cell>
        </row>
        <row r="46">
          <cell r="A46">
            <v>1080</v>
          </cell>
          <cell r="B46" t="str">
            <v>Number</v>
          </cell>
          <cell r="C46" t="str">
            <v>Calculate with roots and integer indices</v>
          </cell>
        </row>
        <row r="47">
          <cell r="A47">
            <v>1081</v>
          </cell>
          <cell r="B47" t="str">
            <v>Number</v>
          </cell>
          <cell r="C47" t="str">
            <v>Calculate with fractional indices</v>
          </cell>
        </row>
        <row r="48">
          <cell r="A48">
            <v>1082</v>
          </cell>
          <cell r="B48" t="str">
            <v>Number</v>
          </cell>
          <cell r="C48" t="str">
            <v>Calculate with fractional and negative indices</v>
          </cell>
        </row>
        <row r="49">
          <cell r="A49">
            <v>1090</v>
          </cell>
          <cell r="B49" t="str">
            <v>Number</v>
          </cell>
          <cell r="C49" t="str">
            <v>Calculate with surds</v>
          </cell>
        </row>
        <row r="50">
          <cell r="A50">
            <v>1091</v>
          </cell>
          <cell r="B50" t="str">
            <v>Number</v>
          </cell>
          <cell r="C50" t="str">
            <v>Simplify surds</v>
          </cell>
        </row>
        <row r="51">
          <cell r="A51">
            <v>1092</v>
          </cell>
          <cell r="B51" t="str">
            <v>Number</v>
          </cell>
          <cell r="C51" t="str">
            <v>Rationalise denominators</v>
          </cell>
        </row>
        <row r="52">
          <cell r="A52">
            <v>1100</v>
          </cell>
          <cell r="B52" t="str">
            <v>Number</v>
          </cell>
          <cell r="C52" t="str">
            <v>Convert into standard form</v>
          </cell>
        </row>
        <row r="53">
          <cell r="A53">
            <v>1101</v>
          </cell>
          <cell r="B53" t="str">
            <v>Number</v>
          </cell>
          <cell r="C53" t="str">
            <v>Convert from standard form</v>
          </cell>
        </row>
        <row r="54">
          <cell r="A54">
            <v>1102</v>
          </cell>
          <cell r="B54" t="str">
            <v>Number</v>
          </cell>
          <cell r="C54" t="str">
            <v>Standard form - division</v>
          </cell>
        </row>
        <row r="55">
          <cell r="A55">
            <v>1103</v>
          </cell>
          <cell r="B55" t="str">
            <v>Number</v>
          </cell>
          <cell r="C55" t="str">
            <v>Standard from - multiplication</v>
          </cell>
        </row>
        <row r="56">
          <cell r="A56">
            <v>1104</v>
          </cell>
          <cell r="B56" t="str">
            <v>Number</v>
          </cell>
          <cell r="C56" t="str">
            <v>Standard form - addition</v>
          </cell>
        </row>
        <row r="57">
          <cell r="A57">
            <v>1105</v>
          </cell>
          <cell r="B57" t="str">
            <v>Number</v>
          </cell>
          <cell r="C57" t="str">
            <v>Standard form - subtraction</v>
          </cell>
        </row>
        <row r="58">
          <cell r="A58">
            <v>1106</v>
          </cell>
          <cell r="B58" t="str">
            <v>Number</v>
          </cell>
          <cell r="C58" t="str">
            <v xml:space="preserve">Calculate with standard form </v>
          </cell>
        </row>
        <row r="59">
          <cell r="A59">
            <v>1200</v>
          </cell>
          <cell r="B59" t="str">
            <v>Number</v>
          </cell>
          <cell r="C59" t="str">
            <v>Convert between fractions and percentages</v>
          </cell>
        </row>
        <row r="60">
          <cell r="A60">
            <v>1201</v>
          </cell>
          <cell r="B60" t="str">
            <v>Number</v>
          </cell>
          <cell r="C60" t="str">
            <v>Convert between fractions and decimals</v>
          </cell>
        </row>
        <row r="61">
          <cell r="A61">
            <v>1202</v>
          </cell>
          <cell r="B61" t="str">
            <v>Number</v>
          </cell>
          <cell r="C61" t="str">
            <v>Recurring decimals and fractions</v>
          </cell>
        </row>
        <row r="62">
          <cell r="A62">
            <v>1203</v>
          </cell>
          <cell r="B62" t="str">
            <v>Number</v>
          </cell>
          <cell r="C62" t="str">
            <v>Work with fractions in ratio problems</v>
          </cell>
        </row>
        <row r="63">
          <cell r="A63">
            <v>1204</v>
          </cell>
          <cell r="B63" t="str">
            <v>Number</v>
          </cell>
          <cell r="C63" t="str">
            <v>Interpret fractions and percentages as operators</v>
          </cell>
        </row>
        <row r="64">
          <cell r="A64">
            <v>1205</v>
          </cell>
          <cell r="B64" t="str">
            <v>Number</v>
          </cell>
          <cell r="C64" t="str">
            <v xml:space="preserve">Manipulate fractions </v>
          </cell>
        </row>
        <row r="65">
          <cell r="A65">
            <v>1300</v>
          </cell>
          <cell r="B65" t="str">
            <v>Number</v>
          </cell>
          <cell r="C65" t="str">
            <v xml:space="preserve">Use standard units of mass (inc decimal quantities) </v>
          </cell>
        </row>
        <row r="66">
          <cell r="A66">
            <v>1301</v>
          </cell>
          <cell r="B66" t="str">
            <v>Number</v>
          </cell>
          <cell r="C66" t="str">
            <v xml:space="preserve">Use standard units of length (inc decimal quantities) </v>
          </cell>
        </row>
        <row r="67">
          <cell r="A67">
            <v>1302</v>
          </cell>
          <cell r="B67" t="str">
            <v>Number</v>
          </cell>
          <cell r="C67" t="str">
            <v xml:space="preserve">Use standard units of time (inc decimal quantities) </v>
          </cell>
        </row>
        <row r="68">
          <cell r="A68">
            <v>1303</v>
          </cell>
          <cell r="B68" t="str">
            <v>Number</v>
          </cell>
          <cell r="C68" t="str">
            <v xml:space="preserve">Use standard units (inc decimal quantities) </v>
          </cell>
        </row>
        <row r="69">
          <cell r="A69">
            <v>1400</v>
          </cell>
          <cell r="B69" t="str">
            <v>Number</v>
          </cell>
          <cell r="C69" t="str">
            <v xml:space="preserve">Estimate answers </v>
          </cell>
        </row>
        <row r="70">
          <cell r="A70">
            <v>1401</v>
          </cell>
          <cell r="B70" t="str">
            <v>Number</v>
          </cell>
          <cell r="C70" t="str">
            <v>Decide if an under/over-estimate</v>
          </cell>
        </row>
        <row r="71">
          <cell r="A71">
            <v>1500</v>
          </cell>
          <cell r="B71" t="str">
            <v>Number</v>
          </cell>
          <cell r="C71" t="str">
            <v>Rounding numbers - decimal places</v>
          </cell>
        </row>
        <row r="72">
          <cell r="A72">
            <v>1501</v>
          </cell>
          <cell r="B72" t="str">
            <v>Number</v>
          </cell>
          <cell r="C72" t="str">
            <v>Rounding numbers - significant figures</v>
          </cell>
        </row>
        <row r="73">
          <cell r="A73">
            <v>1502</v>
          </cell>
          <cell r="B73" t="str">
            <v>Number</v>
          </cell>
          <cell r="C73" t="str">
            <v xml:space="preserve">Error intervals due to rounding </v>
          </cell>
        </row>
        <row r="74">
          <cell r="A74">
            <v>1503</v>
          </cell>
          <cell r="B74" t="str">
            <v>Number</v>
          </cell>
          <cell r="C74" t="str">
            <v>Error intervals due to truncation</v>
          </cell>
        </row>
        <row r="75">
          <cell r="A75">
            <v>1600</v>
          </cell>
          <cell r="B75" t="str">
            <v>Number</v>
          </cell>
          <cell r="C75" t="str">
            <v>Apply and interpret limits of accuracy</v>
          </cell>
        </row>
        <row r="76">
          <cell r="A76">
            <v>1601</v>
          </cell>
          <cell r="B76" t="str">
            <v>Number</v>
          </cell>
          <cell r="C76" t="str">
            <v>Upper and lower bounds</v>
          </cell>
        </row>
        <row r="77">
          <cell r="A77">
            <v>1700</v>
          </cell>
          <cell r="B77" t="str">
            <v>Number</v>
          </cell>
          <cell r="C77" t="str">
            <v>Use of calculator</v>
          </cell>
        </row>
        <row r="78">
          <cell r="A78">
            <v>2000</v>
          </cell>
          <cell r="B78" t="str">
            <v>Algebra</v>
          </cell>
          <cell r="C78" t="str">
            <v xml:space="preserve">Algebra vocabulary </v>
          </cell>
        </row>
        <row r="79">
          <cell r="A79">
            <v>2001</v>
          </cell>
          <cell r="B79" t="str">
            <v>Algebra</v>
          </cell>
          <cell r="C79" t="str">
            <v>Algebra vocabulary including identities</v>
          </cell>
        </row>
        <row r="80">
          <cell r="A80">
            <v>2010</v>
          </cell>
          <cell r="B80" t="str">
            <v>Algebra</v>
          </cell>
          <cell r="C80" t="str">
            <v>Substitution into expressions &amp; formulae</v>
          </cell>
        </row>
        <row r="81">
          <cell r="A81">
            <v>2011</v>
          </cell>
          <cell r="B81" t="str">
            <v>Algebra</v>
          </cell>
          <cell r="C81" t="str">
            <v>Simplifying - like terms</v>
          </cell>
        </row>
        <row r="82">
          <cell r="A82">
            <v>2012</v>
          </cell>
          <cell r="B82" t="str">
            <v>Algebra</v>
          </cell>
          <cell r="C82" t="str">
            <v>Simplifying - single brackets</v>
          </cell>
        </row>
        <row r="83">
          <cell r="A83">
            <v>2013</v>
          </cell>
          <cell r="B83" t="str">
            <v>Algebra</v>
          </cell>
          <cell r="C83" t="str">
            <v>Simplifying - taking out common factors</v>
          </cell>
        </row>
        <row r="84">
          <cell r="A84">
            <v>2014</v>
          </cell>
          <cell r="B84" t="str">
            <v>Algebra</v>
          </cell>
          <cell r="C84" t="str">
            <v>Simplifying ie. A x B = AB</v>
          </cell>
        </row>
        <row r="85">
          <cell r="A85">
            <v>2020</v>
          </cell>
          <cell r="B85" t="str">
            <v>Algebra</v>
          </cell>
          <cell r="C85" t="str">
            <v>Laws of indices - multiplication</v>
          </cell>
        </row>
        <row r="86">
          <cell r="A86">
            <v>2021</v>
          </cell>
          <cell r="B86" t="str">
            <v>Algebra</v>
          </cell>
          <cell r="C86" t="str">
            <v>Laws of indices - division</v>
          </cell>
        </row>
        <row r="87">
          <cell r="A87">
            <v>2022</v>
          </cell>
          <cell r="B87" t="str">
            <v>Algebra</v>
          </cell>
          <cell r="C87" t="str">
            <v>Laws of indices involving brackets</v>
          </cell>
        </row>
        <row r="88">
          <cell r="A88">
            <v>2023</v>
          </cell>
          <cell r="B88" t="str">
            <v>Algebra</v>
          </cell>
          <cell r="C88" t="str">
            <v xml:space="preserve">Laws of indices </v>
          </cell>
        </row>
        <row r="89">
          <cell r="A89">
            <v>2024</v>
          </cell>
          <cell r="B89" t="str">
            <v>Algebra</v>
          </cell>
          <cell r="C89" t="str">
            <v>Change the subject</v>
          </cell>
        </row>
        <row r="90">
          <cell r="A90">
            <v>2025</v>
          </cell>
          <cell r="B90" t="str">
            <v>Algebra</v>
          </cell>
          <cell r="C90" t="str">
            <v>Change the subject - brackets/powers</v>
          </cell>
        </row>
        <row r="91">
          <cell r="A91">
            <v>2030</v>
          </cell>
          <cell r="B91" t="str">
            <v>Algebra</v>
          </cell>
          <cell r="C91" t="str">
            <v>Expand double brackets</v>
          </cell>
        </row>
        <row r="92">
          <cell r="A92">
            <v>2031</v>
          </cell>
          <cell r="B92" t="str">
            <v>Algebra</v>
          </cell>
          <cell r="C92" t="str">
            <v>Expand triple brackets</v>
          </cell>
        </row>
        <row r="93">
          <cell r="A93">
            <v>2032</v>
          </cell>
          <cell r="B93" t="str">
            <v>Algebra</v>
          </cell>
          <cell r="C93" t="str">
            <v>Factorise single brackets</v>
          </cell>
        </row>
        <row r="94">
          <cell r="A94">
            <v>2033</v>
          </cell>
          <cell r="B94" t="str">
            <v>Algebra</v>
          </cell>
          <cell r="C94" t="str">
            <v>Factorise quadratic expressions</v>
          </cell>
        </row>
        <row r="95">
          <cell r="A95">
            <v>2034</v>
          </cell>
          <cell r="B95" t="str">
            <v>Algebra</v>
          </cell>
          <cell r="C95" t="str">
            <v>Difference of two squares</v>
          </cell>
        </row>
        <row r="96">
          <cell r="A96">
            <v>2050</v>
          </cell>
          <cell r="B96" t="str">
            <v>Algebra</v>
          </cell>
          <cell r="C96" t="str">
            <v>Interpret simple expressions as functions</v>
          </cell>
        </row>
        <row r="97">
          <cell r="A97">
            <v>2051</v>
          </cell>
          <cell r="B97" t="str">
            <v>Algebra</v>
          </cell>
          <cell r="C97" t="str">
            <v>Interpret reverse process as an inverse function</v>
          </cell>
        </row>
        <row r="98">
          <cell r="A98">
            <v>2052</v>
          </cell>
          <cell r="B98" t="str">
            <v>Algebra</v>
          </cell>
          <cell r="C98" t="str">
            <v>Interpret successive functions as a composite function</v>
          </cell>
        </row>
        <row r="99">
          <cell r="A99">
            <v>2053</v>
          </cell>
          <cell r="B99" t="str">
            <v>Algebra</v>
          </cell>
          <cell r="C99" t="str">
            <v>Function machines</v>
          </cell>
        </row>
        <row r="100">
          <cell r="A100">
            <v>2060</v>
          </cell>
          <cell r="B100" t="str">
            <v>Algebra</v>
          </cell>
          <cell r="C100" t="str">
            <v>Coordinates in all 4 quadrants</v>
          </cell>
        </row>
        <row r="101">
          <cell r="A101">
            <v>2061</v>
          </cell>
          <cell r="B101" t="str">
            <v>Algebra</v>
          </cell>
          <cell r="C101" t="str">
            <v>Plot / sketch straight line graphs</v>
          </cell>
        </row>
        <row r="102">
          <cell r="A102">
            <v>2062</v>
          </cell>
          <cell r="B102" t="str">
            <v>Algebra</v>
          </cell>
          <cell r="C102" t="str">
            <v>Use y = mx + c</v>
          </cell>
        </row>
        <row r="103">
          <cell r="A103">
            <v>2063</v>
          </cell>
          <cell r="B103" t="str">
            <v>Algebra</v>
          </cell>
          <cell r="C103" t="str">
            <v>Use y = mx + c - given gradient and one point</v>
          </cell>
        </row>
        <row r="104">
          <cell r="A104">
            <v>2063</v>
          </cell>
          <cell r="B104" t="str">
            <v>Algebra</v>
          </cell>
          <cell r="C104" t="str">
            <v>Use y = mx + c - given two points</v>
          </cell>
        </row>
        <row r="105">
          <cell r="A105">
            <v>2064</v>
          </cell>
          <cell r="B105" t="str">
            <v>Algebra</v>
          </cell>
          <cell r="C105" t="str">
            <v>Use y = mx + c - parallel lines</v>
          </cell>
        </row>
        <row r="106">
          <cell r="A106">
            <v>2065</v>
          </cell>
          <cell r="B106" t="str">
            <v>Algebra</v>
          </cell>
          <cell r="C106" t="str">
            <v>Use y = mx + c - perpendicular lines</v>
          </cell>
        </row>
        <row r="107">
          <cell r="A107">
            <v>2070</v>
          </cell>
          <cell r="B107" t="str">
            <v>Algebra</v>
          </cell>
          <cell r="C107" t="str">
            <v>Identify/interpret gradients graphically - linear functions</v>
          </cell>
        </row>
        <row r="108">
          <cell r="A108">
            <v>2071</v>
          </cell>
          <cell r="B108" t="str">
            <v>Algebra</v>
          </cell>
          <cell r="C108" t="str">
            <v>Identify/interpret gradients algebraically - linear functions</v>
          </cell>
        </row>
        <row r="109">
          <cell r="A109">
            <v>2072</v>
          </cell>
          <cell r="B109" t="str">
            <v>Algebra</v>
          </cell>
          <cell r="C109" t="str">
            <v>Identify/interpret intercepts graphically - linear functions</v>
          </cell>
        </row>
        <row r="110">
          <cell r="A110">
            <v>2073</v>
          </cell>
          <cell r="B110" t="str">
            <v>Algebra</v>
          </cell>
          <cell r="C110" t="str">
            <v>Identify/interpret intercepts algebraically - linear functions</v>
          </cell>
        </row>
        <row r="111">
          <cell r="A111">
            <v>2074</v>
          </cell>
          <cell r="B111" t="str">
            <v>Algebra</v>
          </cell>
          <cell r="C111" t="str">
            <v>Identify/interpret turning points graphically - quadratics</v>
          </cell>
        </row>
        <row r="112">
          <cell r="A112">
            <v>2075</v>
          </cell>
          <cell r="B112" t="str">
            <v>Algebra</v>
          </cell>
          <cell r="C112" t="str">
            <v>Identify/interpret turning points by completing the square  - quadratics</v>
          </cell>
        </row>
        <row r="113">
          <cell r="A113">
            <v>2076</v>
          </cell>
          <cell r="B113" t="str">
            <v>Algebra</v>
          </cell>
          <cell r="C113" t="str">
            <v>Identify/interpret roots graphically - quadratics</v>
          </cell>
        </row>
        <row r="114">
          <cell r="A114">
            <v>2077</v>
          </cell>
          <cell r="B114" t="str">
            <v>Algebra</v>
          </cell>
          <cell r="C114" t="str">
            <v>Identify/interpret roots algebraically - quadratics</v>
          </cell>
        </row>
        <row r="115">
          <cell r="A115">
            <v>2078</v>
          </cell>
          <cell r="B115" t="str">
            <v>Algebra</v>
          </cell>
          <cell r="C115" t="str">
            <v>Identify/interpret intercepts graphically - quadratics</v>
          </cell>
        </row>
        <row r="116">
          <cell r="A116">
            <v>2079</v>
          </cell>
          <cell r="B116" t="str">
            <v>Algebra</v>
          </cell>
          <cell r="C116" t="str">
            <v>Use quadratic graphs</v>
          </cell>
        </row>
        <row r="117">
          <cell r="A117">
            <v>2080</v>
          </cell>
          <cell r="B117" t="str">
            <v>Algebra</v>
          </cell>
          <cell r="C117" t="str">
            <v>Gradient</v>
          </cell>
        </row>
        <row r="118">
          <cell r="A118">
            <v>2081</v>
          </cell>
          <cell r="B118" t="str">
            <v>Algebra</v>
          </cell>
          <cell r="C118" t="str">
            <v>Intercept</v>
          </cell>
        </row>
        <row r="119">
          <cell r="A119">
            <v>2082</v>
          </cell>
          <cell r="B119" t="str">
            <v>Algebra</v>
          </cell>
          <cell r="C119" t="str">
            <v>Midpoint of line segment</v>
          </cell>
        </row>
        <row r="120">
          <cell r="A120">
            <v>2090</v>
          </cell>
          <cell r="B120" t="str">
            <v>Algebra</v>
          </cell>
          <cell r="C120" t="str">
            <v>Recognise/plot/sketch quadratic functions</v>
          </cell>
        </row>
        <row r="121">
          <cell r="A121">
            <v>2091</v>
          </cell>
          <cell r="B121" t="str">
            <v>Algebra</v>
          </cell>
          <cell r="C121" t="str">
            <v>Recognise/plot/sketch cubic functions</v>
          </cell>
        </row>
        <row r="122">
          <cell r="A122">
            <v>2092</v>
          </cell>
          <cell r="B122" t="str">
            <v>Algebra</v>
          </cell>
          <cell r="C122" t="str">
            <v>Recognise/plot/sketch reciprocal functions</v>
          </cell>
        </row>
        <row r="123">
          <cell r="A123">
            <v>2093</v>
          </cell>
          <cell r="B123" t="str">
            <v>Algebra</v>
          </cell>
          <cell r="C123" t="str">
            <v>Recognise/plot/sketch exponential functions</v>
          </cell>
        </row>
        <row r="124">
          <cell r="A124">
            <v>2094</v>
          </cell>
          <cell r="B124" t="str">
            <v>Algebra</v>
          </cell>
          <cell r="C124" t="str">
            <v>Recognise/plot/sketch sin x</v>
          </cell>
        </row>
        <row r="125">
          <cell r="A125">
            <v>2095</v>
          </cell>
          <cell r="B125" t="str">
            <v>Algebra</v>
          </cell>
          <cell r="C125" t="str">
            <v>Recognise/plot/sketch cos x</v>
          </cell>
        </row>
        <row r="126">
          <cell r="A126">
            <v>2096</v>
          </cell>
          <cell r="B126" t="str">
            <v>Algebra</v>
          </cell>
          <cell r="C126" t="str">
            <v>Recognise/plot/sketch tan x</v>
          </cell>
        </row>
        <row r="127">
          <cell r="A127">
            <v>2097</v>
          </cell>
          <cell r="B127" t="str">
            <v>Algebra</v>
          </cell>
          <cell r="C127" t="str">
            <v>Recognise/plot/sketch trigonometric functions</v>
          </cell>
        </row>
        <row r="128">
          <cell r="A128">
            <v>2098</v>
          </cell>
          <cell r="B128" t="str">
            <v>Algebra</v>
          </cell>
          <cell r="C128" t="str">
            <v>Match graphs with equations</v>
          </cell>
        </row>
        <row r="129">
          <cell r="A129">
            <v>2110</v>
          </cell>
          <cell r="B129" t="str">
            <v>Algebra</v>
          </cell>
          <cell r="C129" t="str">
            <v>Sketch translations of a given function</v>
          </cell>
        </row>
        <row r="130">
          <cell r="A130">
            <v>2111</v>
          </cell>
          <cell r="B130" t="str">
            <v>Algebra</v>
          </cell>
          <cell r="C130" t="str">
            <v>Sketch reflections of a given function</v>
          </cell>
        </row>
        <row r="131">
          <cell r="A131">
            <v>2120</v>
          </cell>
          <cell r="B131" t="str">
            <v>Algebra</v>
          </cell>
          <cell r="C131" t="str">
            <v>Plot graphs of functions in real-life contexts</v>
          </cell>
        </row>
        <row r="132">
          <cell r="A132">
            <v>2121</v>
          </cell>
          <cell r="B132" t="str">
            <v>Algebra</v>
          </cell>
          <cell r="C132" t="str">
            <v>Interpret graphs of functions in real-life contexts</v>
          </cell>
        </row>
        <row r="133">
          <cell r="A133">
            <v>2122</v>
          </cell>
          <cell r="B133" t="str">
            <v>Algebra</v>
          </cell>
          <cell r="C133" t="str">
            <v>Plot and interpret graphs of functions in real-life contexts</v>
          </cell>
        </row>
        <row r="134">
          <cell r="A134">
            <v>2123</v>
          </cell>
          <cell r="B134" t="str">
            <v>Algebra</v>
          </cell>
          <cell r="C134" t="str">
            <v>Plot graphs of reciprocal functions in real-life contexts</v>
          </cell>
        </row>
        <row r="135">
          <cell r="A135">
            <v>2124</v>
          </cell>
          <cell r="B135" t="str">
            <v>Algebra</v>
          </cell>
          <cell r="C135" t="str">
            <v>Interpret graphs of reciprocal functions in real-life contexts</v>
          </cell>
        </row>
        <row r="136">
          <cell r="A136">
            <v>2125</v>
          </cell>
          <cell r="B136" t="str">
            <v>Algebra</v>
          </cell>
          <cell r="C136" t="str">
            <v>Plot and interpret graphs of reciprocal functions in real-life contexts</v>
          </cell>
        </row>
        <row r="137">
          <cell r="A137">
            <v>2126</v>
          </cell>
          <cell r="B137" t="str">
            <v>Algebra</v>
          </cell>
          <cell r="C137" t="str">
            <v>Plot graphs of exponential functions in real-life contexts</v>
          </cell>
        </row>
        <row r="138">
          <cell r="A138">
            <v>2127</v>
          </cell>
          <cell r="B138" t="str">
            <v>Algebra</v>
          </cell>
          <cell r="C138" t="str">
            <v>Interpret graphs of exponential functions in real-life contexts</v>
          </cell>
        </row>
        <row r="139">
          <cell r="A139">
            <v>2128</v>
          </cell>
          <cell r="B139" t="str">
            <v>Algebra</v>
          </cell>
          <cell r="C139" t="str">
            <v>Plot and interpret graphs of exponential functions in real-life contexts</v>
          </cell>
        </row>
        <row r="140">
          <cell r="A140">
            <v>2140</v>
          </cell>
          <cell r="B140" t="str">
            <v>Algebra</v>
          </cell>
          <cell r="C140" t="str">
            <v>Estimate gradients of graphs</v>
          </cell>
        </row>
        <row r="141">
          <cell r="A141">
            <v>2141</v>
          </cell>
          <cell r="B141" t="str">
            <v>Algebra</v>
          </cell>
          <cell r="C141" t="str">
            <v>Estimate areas under graphs</v>
          </cell>
        </row>
        <row r="142">
          <cell r="A142">
            <v>2150</v>
          </cell>
          <cell r="B142" t="str">
            <v>Algebra</v>
          </cell>
          <cell r="C142" t="str">
            <v>Recognise the equation of a circle</v>
          </cell>
        </row>
        <row r="143">
          <cell r="A143">
            <v>2151</v>
          </cell>
          <cell r="B143" t="str">
            <v>Algebra</v>
          </cell>
          <cell r="C143" t="str">
            <v>use the equations of a circle</v>
          </cell>
        </row>
        <row r="144">
          <cell r="A144">
            <v>2152</v>
          </cell>
          <cell r="B144" t="str">
            <v>Algebra</v>
          </cell>
          <cell r="C144" t="str">
            <v>Find the equation of a tanget to a circle at a point</v>
          </cell>
        </row>
        <row r="145">
          <cell r="A145">
            <v>2160</v>
          </cell>
          <cell r="B145" t="str">
            <v>Algebra</v>
          </cell>
          <cell r="C145" t="str">
            <v>Solving linear equations</v>
          </cell>
        </row>
        <row r="146">
          <cell r="A146">
            <v>2161</v>
          </cell>
          <cell r="B146" t="str">
            <v>Algebra</v>
          </cell>
          <cell r="C146" t="str">
            <v>Solving linear equations - unknowns on both sides</v>
          </cell>
        </row>
        <row r="147">
          <cell r="A147">
            <v>2162</v>
          </cell>
          <cell r="B147" t="str">
            <v>Algebra</v>
          </cell>
          <cell r="C147" t="str">
            <v>Solving linear equations with brackets</v>
          </cell>
        </row>
        <row r="148">
          <cell r="A148">
            <v>2163</v>
          </cell>
          <cell r="B148" t="str">
            <v>Algebra</v>
          </cell>
          <cell r="C148" t="str">
            <v>Solving linear equations with fractions</v>
          </cell>
        </row>
        <row r="149">
          <cell r="A149">
            <v>2164</v>
          </cell>
          <cell r="B149" t="str">
            <v>Algebra</v>
          </cell>
          <cell r="C149" t="str">
            <v>Solving linear equations with powers</v>
          </cell>
        </row>
        <row r="150">
          <cell r="A150">
            <v>2165</v>
          </cell>
          <cell r="B150" t="str">
            <v>Algebra</v>
          </cell>
          <cell r="C150" t="str">
            <v>Find approximate solutions using a graph - linear</v>
          </cell>
        </row>
        <row r="151">
          <cell r="A151">
            <v>2166</v>
          </cell>
          <cell r="B151" t="str">
            <v>Algebra</v>
          </cell>
          <cell r="C151" t="str">
            <v>Solve algebraic fractions</v>
          </cell>
        </row>
        <row r="152">
          <cell r="A152">
            <v>2167</v>
          </cell>
          <cell r="B152" t="str">
            <v>Algebra</v>
          </cell>
          <cell r="C152" t="str">
            <v>Algebraic fractions</v>
          </cell>
        </row>
        <row r="153">
          <cell r="A153">
            <v>2168</v>
          </cell>
          <cell r="B153" t="str">
            <v>Algebra</v>
          </cell>
          <cell r="C153"/>
        </row>
        <row r="154">
          <cell r="A154">
            <v>2170</v>
          </cell>
          <cell r="B154" t="str">
            <v>Algebra</v>
          </cell>
          <cell r="C154" t="str">
            <v>Solve quadratic equations - by factorising</v>
          </cell>
        </row>
        <row r="155">
          <cell r="A155">
            <v>2171</v>
          </cell>
          <cell r="B155" t="str">
            <v>Algebra</v>
          </cell>
          <cell r="C155" t="str">
            <v>Solve quadratic equations - by rearranging then  factorising</v>
          </cell>
        </row>
        <row r="156">
          <cell r="A156">
            <v>2172</v>
          </cell>
          <cell r="B156" t="str">
            <v>Algebra</v>
          </cell>
          <cell r="C156" t="str">
            <v>Solve quadratic equations - completing the square</v>
          </cell>
        </row>
        <row r="157">
          <cell r="A157">
            <v>2173</v>
          </cell>
          <cell r="B157" t="str">
            <v>Algebra</v>
          </cell>
          <cell r="C157" t="str">
            <v>Solve quadratic equations - formula</v>
          </cell>
        </row>
        <row r="158">
          <cell r="A158">
            <v>2174</v>
          </cell>
          <cell r="B158" t="str">
            <v>Algebra</v>
          </cell>
          <cell r="C158" t="str">
            <v>Find approximate solutions using a graph - quadratic</v>
          </cell>
        </row>
        <row r="159">
          <cell r="A159">
            <v>2180</v>
          </cell>
          <cell r="B159" t="str">
            <v>Algebra</v>
          </cell>
          <cell r="C159" t="str">
            <v>Simultaneous equations algebraically - linear/linear - simple</v>
          </cell>
        </row>
        <row r="160">
          <cell r="A160">
            <v>2181</v>
          </cell>
          <cell r="B160" t="str">
            <v>Algebra</v>
          </cell>
          <cell r="C160" t="str">
            <v>Simultaneous equations algebraically - linear/linear</v>
          </cell>
        </row>
        <row r="161">
          <cell r="A161">
            <v>2182</v>
          </cell>
          <cell r="B161" t="str">
            <v>Algebra</v>
          </cell>
          <cell r="C161" t="str">
            <v>Simultaneous equations graphically - linear/linear</v>
          </cell>
        </row>
        <row r="162">
          <cell r="A162">
            <v>2183</v>
          </cell>
          <cell r="B162" t="str">
            <v>Algebra</v>
          </cell>
          <cell r="C162" t="str">
            <v>Simultaneous equations algebraically - linear/quadratic</v>
          </cell>
        </row>
        <row r="163">
          <cell r="A163">
            <v>2184</v>
          </cell>
          <cell r="B163" t="str">
            <v>Algebra</v>
          </cell>
          <cell r="C163" t="str">
            <v>Simultaneous equations graphically - linear/graphically</v>
          </cell>
        </row>
        <row r="164">
          <cell r="A164">
            <v>2185</v>
          </cell>
          <cell r="B164" t="str">
            <v>Algebra</v>
          </cell>
          <cell r="C164" t="str">
            <v xml:space="preserve">Simultaneous equations </v>
          </cell>
        </row>
        <row r="165">
          <cell r="A165">
            <v>2190</v>
          </cell>
          <cell r="B165" t="str">
            <v>Algebra</v>
          </cell>
          <cell r="C165" t="str">
            <v>Iteration</v>
          </cell>
        </row>
        <row r="166">
          <cell r="A166">
            <v>2200</v>
          </cell>
          <cell r="B166" t="str">
            <v>Algebra</v>
          </cell>
          <cell r="C166" t="str">
            <v>Form an expression - linear</v>
          </cell>
        </row>
        <row r="167">
          <cell r="A167">
            <v>2201</v>
          </cell>
          <cell r="B167" t="str">
            <v>Algebra</v>
          </cell>
          <cell r="C167" t="str">
            <v>Form an equation - linear</v>
          </cell>
        </row>
        <row r="168">
          <cell r="A168">
            <v>2202</v>
          </cell>
          <cell r="B168" t="str">
            <v>Algebra</v>
          </cell>
          <cell r="C168" t="str">
            <v>Form and solve an equation - linear</v>
          </cell>
        </row>
        <row r="169">
          <cell r="A169">
            <v>2203</v>
          </cell>
          <cell r="B169" t="str">
            <v>Algebra</v>
          </cell>
          <cell r="C169" t="str">
            <v>Form and solve simultaneous equations</v>
          </cell>
        </row>
        <row r="170">
          <cell r="A170">
            <v>2204</v>
          </cell>
          <cell r="B170" t="str">
            <v>Algebra</v>
          </cell>
          <cell r="C170" t="str">
            <v>Form an equation - angle facts</v>
          </cell>
        </row>
        <row r="171">
          <cell r="A171">
            <v>2205</v>
          </cell>
          <cell r="B171" t="str">
            <v>Algebra</v>
          </cell>
          <cell r="C171" t="str">
            <v>Form and solve an equation - angle facts</v>
          </cell>
        </row>
        <row r="172">
          <cell r="A172">
            <v>2206</v>
          </cell>
          <cell r="B172" t="str">
            <v>Algebra</v>
          </cell>
          <cell r="C172" t="str">
            <v>Form an equation - area</v>
          </cell>
        </row>
        <row r="173">
          <cell r="A173">
            <v>2207</v>
          </cell>
          <cell r="B173" t="str">
            <v>Algebra</v>
          </cell>
          <cell r="C173" t="str">
            <v>Form and solve an equation - area</v>
          </cell>
        </row>
        <row r="174">
          <cell r="A174">
            <v>2208</v>
          </cell>
          <cell r="B174" t="str">
            <v>Algebra</v>
          </cell>
          <cell r="C174" t="str">
            <v>Form an equation - perimeter</v>
          </cell>
        </row>
        <row r="175">
          <cell r="A175">
            <v>2209</v>
          </cell>
          <cell r="B175" t="str">
            <v>Algebra</v>
          </cell>
          <cell r="C175" t="str">
            <v>Form and solve an equation - perimeter</v>
          </cell>
        </row>
        <row r="176">
          <cell r="A176">
            <v>2210</v>
          </cell>
          <cell r="B176" t="str">
            <v>Algebra</v>
          </cell>
          <cell r="C176" t="str">
            <v>Form an expresion - quadratic</v>
          </cell>
        </row>
        <row r="177">
          <cell r="A177">
            <v>2211</v>
          </cell>
          <cell r="B177" t="str">
            <v>Algebra</v>
          </cell>
          <cell r="C177" t="str">
            <v>Form and solve an equation - quadratic</v>
          </cell>
        </row>
        <row r="178">
          <cell r="A178">
            <v>2220</v>
          </cell>
          <cell r="B178" t="str">
            <v>Algebra</v>
          </cell>
          <cell r="C178" t="str">
            <v xml:space="preserve">List inequalities </v>
          </cell>
        </row>
        <row r="179">
          <cell r="A179">
            <v>2221</v>
          </cell>
          <cell r="B179" t="str">
            <v>Algebra</v>
          </cell>
          <cell r="C179" t="str">
            <v>Solve linear inequalities</v>
          </cell>
        </row>
        <row r="180">
          <cell r="A180">
            <v>2222</v>
          </cell>
          <cell r="B180" t="str">
            <v>Algebra</v>
          </cell>
          <cell r="C180" t="str">
            <v>Solve linear inequalities - one variable</v>
          </cell>
        </row>
        <row r="181">
          <cell r="A181">
            <v>2223</v>
          </cell>
          <cell r="B181" t="str">
            <v>Algebra</v>
          </cell>
          <cell r="C181" t="str">
            <v>Solving linear inequalities - unknowns on both sides</v>
          </cell>
        </row>
        <row r="182">
          <cell r="A182">
            <v>2224</v>
          </cell>
          <cell r="B182" t="str">
            <v>Algebra</v>
          </cell>
          <cell r="C182" t="str">
            <v>Solve linear inequalities - two variables</v>
          </cell>
        </row>
        <row r="183">
          <cell r="A183">
            <v>2225</v>
          </cell>
          <cell r="B183" t="str">
            <v>Algebra</v>
          </cell>
          <cell r="C183" t="str">
            <v>Sol ve quadratic inequalities - one variable</v>
          </cell>
        </row>
        <row r="184">
          <cell r="A184">
            <v>2226</v>
          </cell>
          <cell r="B184" t="str">
            <v>Algebra</v>
          </cell>
          <cell r="C184" t="str">
            <v>Represent inequalities on a number line</v>
          </cell>
        </row>
        <row r="185">
          <cell r="A185">
            <v>2227</v>
          </cell>
          <cell r="B185" t="str">
            <v>Algebra</v>
          </cell>
          <cell r="C185" t="str">
            <v>Represent inequalities on a graph</v>
          </cell>
        </row>
        <row r="186">
          <cell r="A186">
            <v>2228</v>
          </cell>
          <cell r="B186" t="str">
            <v>Algebra</v>
          </cell>
          <cell r="C186" t="str">
            <v>Shade in regions using inequalities</v>
          </cell>
        </row>
        <row r="187">
          <cell r="A187">
            <v>2240</v>
          </cell>
          <cell r="B187" t="str">
            <v>Algebra</v>
          </cell>
          <cell r="C187" t="str">
            <v>Generate terms of a sequence</v>
          </cell>
        </row>
        <row r="188">
          <cell r="A188">
            <v>2241</v>
          </cell>
          <cell r="B188" t="str">
            <v>Algebra</v>
          </cell>
          <cell r="C188" t="str">
            <v>Generate terms of a sequence from pictures</v>
          </cell>
        </row>
        <row r="189">
          <cell r="A189">
            <v>2242</v>
          </cell>
          <cell r="B189" t="str">
            <v>Algebra</v>
          </cell>
          <cell r="C189" t="str">
            <v>Fibonacci sequences</v>
          </cell>
        </row>
        <row r="190">
          <cell r="A190">
            <v>2243</v>
          </cell>
          <cell r="B190" t="str">
            <v>Algebra</v>
          </cell>
          <cell r="C190" t="str">
            <v>nth term -  linear sequences</v>
          </cell>
        </row>
        <row r="191">
          <cell r="A191">
            <v>2244</v>
          </cell>
          <cell r="B191" t="str">
            <v>Algebra</v>
          </cell>
          <cell r="C191" t="str">
            <v>nth term - quadratic sequences</v>
          </cell>
        </row>
        <row r="192">
          <cell r="A192">
            <v>2245</v>
          </cell>
          <cell r="B192" t="str">
            <v>Algebra</v>
          </cell>
          <cell r="C192" t="str">
            <v>Reasoning with sequences</v>
          </cell>
        </row>
        <row r="193">
          <cell r="A193">
            <v>2250</v>
          </cell>
          <cell r="B193" t="str">
            <v>Algebra</v>
          </cell>
          <cell r="C193" t="str">
            <v>Algebraic proof</v>
          </cell>
        </row>
        <row r="194">
          <cell r="A194">
            <v>3000</v>
          </cell>
          <cell r="B194" t="str">
            <v>Ratio, proportion and rates of change</v>
          </cell>
          <cell r="C194" t="str">
            <v xml:space="preserve">Change between related standard units </v>
          </cell>
        </row>
        <row r="195">
          <cell r="A195">
            <v>3001</v>
          </cell>
          <cell r="B195" t="str">
            <v>Ratio, proportion and rates of change</v>
          </cell>
          <cell r="C195" t="str">
            <v>Standard units of time</v>
          </cell>
        </row>
        <row r="196">
          <cell r="A196">
            <v>3002</v>
          </cell>
          <cell r="B196" t="str">
            <v>Ratio, proportion and rates of change</v>
          </cell>
          <cell r="C196" t="str">
            <v>Standard units of length</v>
          </cell>
        </row>
        <row r="197">
          <cell r="A197">
            <v>3003</v>
          </cell>
          <cell r="B197" t="str">
            <v>Ratio, proportion and rates of change</v>
          </cell>
          <cell r="C197" t="str">
            <v>Change between standard units of area</v>
          </cell>
        </row>
        <row r="198">
          <cell r="A198">
            <v>3004</v>
          </cell>
          <cell r="B198" t="str">
            <v>Ratio, proportion and rates of change</v>
          </cell>
          <cell r="C198" t="str">
            <v>Change between standard units of volume/Capacity</v>
          </cell>
        </row>
        <row r="199">
          <cell r="A199">
            <v>3005</v>
          </cell>
          <cell r="B199" t="str">
            <v>Ratio, proportion and rates of change</v>
          </cell>
          <cell r="C199" t="str">
            <v>Change between standard units of mass</v>
          </cell>
        </row>
        <row r="200">
          <cell r="A200">
            <v>3006</v>
          </cell>
          <cell r="B200" t="str">
            <v>Ratio, proportion and rates of change</v>
          </cell>
          <cell r="C200" t="str">
            <v>Change between standard units of compound measures eg speed</v>
          </cell>
        </row>
        <row r="201">
          <cell r="A201">
            <v>3007</v>
          </cell>
          <cell r="B201" t="str">
            <v>Ratio, proportion and rates of change</v>
          </cell>
          <cell r="C201" t="str">
            <v>Change between standard units of compound measures eg rates of pay</v>
          </cell>
        </row>
        <row r="202">
          <cell r="A202">
            <v>3008</v>
          </cell>
          <cell r="B202" t="str">
            <v>Ratio, proportion and rates of change</v>
          </cell>
          <cell r="C202" t="str">
            <v>Change between standard units of compound measures eg prices</v>
          </cell>
        </row>
        <row r="203">
          <cell r="A203">
            <v>3009</v>
          </cell>
          <cell r="B203" t="str">
            <v>Ratio, proportion and rates of change</v>
          </cell>
          <cell r="C203" t="str">
            <v>Standard units of compound measures - density</v>
          </cell>
        </row>
        <row r="204">
          <cell r="A204">
            <v>3010</v>
          </cell>
          <cell r="B204" t="str">
            <v>Ratio, proportion and rates of change</v>
          </cell>
          <cell r="C204" t="str">
            <v>Standard units of compound measures - pressure</v>
          </cell>
        </row>
        <row r="205">
          <cell r="A205">
            <v>3011</v>
          </cell>
          <cell r="B205" t="str">
            <v>Ratio, proportion and rates of change</v>
          </cell>
          <cell r="C205" t="str">
            <v>Conversion graphs</v>
          </cell>
        </row>
        <row r="206">
          <cell r="A206">
            <v>3020</v>
          </cell>
          <cell r="B206" t="str">
            <v>Ratio, proportion and rates of change</v>
          </cell>
          <cell r="C206" t="str">
            <v>Use scale factors</v>
          </cell>
        </row>
        <row r="207">
          <cell r="A207">
            <v>3021</v>
          </cell>
          <cell r="B207" t="str">
            <v>Ratio, proportion and rates of change</v>
          </cell>
          <cell r="C207" t="str">
            <v>Use scale diagrams and/or maps</v>
          </cell>
        </row>
        <row r="208">
          <cell r="A208">
            <v>3030</v>
          </cell>
          <cell r="B208" t="str">
            <v>Ratio, proportion and rates of change</v>
          </cell>
          <cell r="C208" t="str">
            <v>Express one quantity as a fraction of another</v>
          </cell>
        </row>
        <row r="209">
          <cell r="A209">
            <v>3040</v>
          </cell>
          <cell r="B209" t="str">
            <v>Ratio, proportion and rates of change</v>
          </cell>
          <cell r="C209" t="str">
            <v>Use ratio notation including simplifying</v>
          </cell>
        </row>
        <row r="210">
          <cell r="A210">
            <v>3050</v>
          </cell>
          <cell r="B210" t="str">
            <v>Ratio, proportion and rates of change</v>
          </cell>
          <cell r="C210" t="str">
            <v>Share in a given ratio</v>
          </cell>
        </row>
        <row r="211">
          <cell r="A211">
            <v>3051</v>
          </cell>
          <cell r="B211" t="str">
            <v>Ratio, proportion and rates of change</v>
          </cell>
          <cell r="C211" t="str">
            <v xml:space="preserve">Work with "ratios of ratios" </v>
          </cell>
        </row>
        <row r="212">
          <cell r="A212">
            <v>3052</v>
          </cell>
          <cell r="B212" t="str">
            <v>Ratio, proportion and rates of change</v>
          </cell>
          <cell r="C212" t="str">
            <v>Apply ratio to real contexts and problems</v>
          </cell>
        </row>
        <row r="213">
          <cell r="A213">
            <v>3053</v>
          </cell>
          <cell r="B213" t="str">
            <v>Ratio, proportion and rates of change</v>
          </cell>
          <cell r="C213" t="str">
            <v>Express a multiplicative relationship between 2 quantities as ratio</v>
          </cell>
        </row>
        <row r="214">
          <cell r="A214">
            <v>3054</v>
          </cell>
          <cell r="B214" t="str">
            <v>Ratio, proportion and rates of change</v>
          </cell>
          <cell r="C214" t="str">
            <v>Use proportion as equality of ratios</v>
          </cell>
        </row>
        <row r="215">
          <cell r="A215">
            <v>3055</v>
          </cell>
          <cell r="B215" t="str">
            <v>Ratio, proportion and rates of change</v>
          </cell>
          <cell r="C215" t="str">
            <v xml:space="preserve">Proportional reasoning </v>
          </cell>
        </row>
        <row r="216">
          <cell r="A216">
            <v>3056</v>
          </cell>
          <cell r="B216" t="str">
            <v>Ratio, proportion and rates of change</v>
          </cell>
          <cell r="C216" t="str">
            <v>Proportional reasoning - recipes</v>
          </cell>
        </row>
        <row r="217">
          <cell r="A217">
            <v>3057</v>
          </cell>
          <cell r="B217" t="str">
            <v>Ratio, proportion and rates of change</v>
          </cell>
          <cell r="C217" t="str">
            <v>Proportional reasoning - best value</v>
          </cell>
        </row>
        <row r="218">
          <cell r="A218">
            <v>3058</v>
          </cell>
          <cell r="B218" t="str">
            <v>Ratio, proportion and rates of change</v>
          </cell>
          <cell r="C218" t="str">
            <v>Proportional reasoning - currency conversion</v>
          </cell>
        </row>
        <row r="219">
          <cell r="A219">
            <v>3060</v>
          </cell>
          <cell r="B219" t="str">
            <v>Ratio, proportion and rates of change</v>
          </cell>
          <cell r="C219" t="str">
            <v>Relate ratio to linear functions</v>
          </cell>
        </row>
        <row r="220">
          <cell r="A220">
            <v>3061</v>
          </cell>
          <cell r="B220" t="str">
            <v>Ratio, proportion and rates of change</v>
          </cell>
          <cell r="C220" t="str">
            <v>Relate ratio to fractions</v>
          </cell>
        </row>
        <row r="221">
          <cell r="A221">
            <v>3070</v>
          </cell>
          <cell r="B221" t="str">
            <v>Ratio, proportion and rates of change</v>
          </cell>
          <cell r="C221" t="str">
            <v>Define percentage as parts per 100</v>
          </cell>
        </row>
        <row r="222">
          <cell r="A222">
            <v>3071</v>
          </cell>
          <cell r="B222" t="str">
            <v>Ratio, proportion and rates of change</v>
          </cell>
          <cell r="C222" t="str">
            <v>Interpret percentages as a fraction or decimal</v>
          </cell>
        </row>
        <row r="223">
          <cell r="A223">
            <v>3072</v>
          </cell>
          <cell r="B223" t="str">
            <v>Ratio, proportion and rates of change</v>
          </cell>
          <cell r="C223" t="str">
            <v>Express one quantity as a percentage of another</v>
          </cell>
        </row>
        <row r="224">
          <cell r="A224">
            <v>3073</v>
          </cell>
          <cell r="B224" t="str">
            <v>Ratio, proportion and rates of change</v>
          </cell>
          <cell r="C224" t="str">
            <v>Percentage of an amount</v>
          </cell>
        </row>
        <row r="225">
          <cell r="A225">
            <v>3074</v>
          </cell>
          <cell r="B225" t="str">
            <v>Ratio, proportion and rates of change</v>
          </cell>
          <cell r="C225" t="str">
            <v>Work with percentages greater than 100%</v>
          </cell>
        </row>
        <row r="226">
          <cell r="A226">
            <v>3075</v>
          </cell>
          <cell r="B226" t="str">
            <v>Ratio, proportion and rates of change</v>
          </cell>
          <cell r="C226" t="str">
            <v>Solve problems involving % change</v>
          </cell>
        </row>
        <row r="227">
          <cell r="A227">
            <v>3076</v>
          </cell>
          <cell r="B227" t="str">
            <v>Ratio, proportion and rates of change</v>
          </cell>
          <cell r="C227" t="str">
            <v>Reverse percentages</v>
          </cell>
        </row>
        <row r="228">
          <cell r="A228">
            <v>3077</v>
          </cell>
          <cell r="B228" t="str">
            <v>Ratio, proportion and rates of change</v>
          </cell>
          <cell r="C228" t="str">
            <v xml:space="preserve">Simple Interest </v>
          </cell>
        </row>
        <row r="229">
          <cell r="A229">
            <v>3078</v>
          </cell>
          <cell r="B229" t="str">
            <v>Ratio, proportion and rates of change</v>
          </cell>
          <cell r="C229" t="str">
            <v xml:space="preserve">Compound Interest </v>
          </cell>
        </row>
        <row r="230">
          <cell r="A230">
            <v>3079</v>
          </cell>
          <cell r="B230" t="str">
            <v>Ratio, proportion and rates of change</v>
          </cell>
          <cell r="C230" t="str">
            <v>Growth and decay</v>
          </cell>
        </row>
        <row r="231">
          <cell r="A231">
            <v>3080</v>
          </cell>
          <cell r="B231" t="str">
            <v>Ratio, proportion and rates of change</v>
          </cell>
          <cell r="C231" t="str">
            <v xml:space="preserve">Depreciation </v>
          </cell>
        </row>
        <row r="232">
          <cell r="A232">
            <v>3090</v>
          </cell>
          <cell r="B232" t="str">
            <v>Ratio, proportion and rates of change</v>
          </cell>
          <cell r="C232" t="str">
            <v xml:space="preserve">Solve problems using direct proportion </v>
          </cell>
        </row>
        <row r="233">
          <cell r="A233">
            <v>3091</v>
          </cell>
          <cell r="B233" t="str">
            <v>Ratio, proportion and rates of change</v>
          </cell>
          <cell r="C233" t="str">
            <v xml:space="preserve">Solve problems using inverse proportion </v>
          </cell>
        </row>
        <row r="234">
          <cell r="A234">
            <v>3092</v>
          </cell>
          <cell r="B234" t="str">
            <v>Ratio, proportion and rates of change</v>
          </cell>
          <cell r="C234" t="str">
            <v>Solve problems using direct proportion - graphically</v>
          </cell>
        </row>
        <row r="235">
          <cell r="A235">
            <v>3093</v>
          </cell>
          <cell r="B235" t="str">
            <v>Ratio, proportion and rates of change</v>
          </cell>
          <cell r="C235" t="str">
            <v>Solve problems using inverse proportion - graphically</v>
          </cell>
        </row>
        <row r="236">
          <cell r="A236">
            <v>3094</v>
          </cell>
          <cell r="B236" t="str">
            <v>Ratio, proportion and rates of change</v>
          </cell>
          <cell r="C236" t="str">
            <v>Solve problems using direct proportion - algebraically</v>
          </cell>
        </row>
        <row r="237">
          <cell r="A237">
            <v>3095</v>
          </cell>
          <cell r="B237" t="str">
            <v>Ratio, proportion and rates of change</v>
          </cell>
          <cell r="C237" t="str">
            <v>Solve problems using inverse proportion - algebraically</v>
          </cell>
        </row>
        <row r="238">
          <cell r="A238">
            <v>3100</v>
          </cell>
          <cell r="B238" t="str">
            <v>Ratio, proportion and rates of change</v>
          </cell>
          <cell r="C238" t="str">
            <v>Use compound measures</v>
          </cell>
        </row>
        <row r="239">
          <cell r="A239">
            <v>3101</v>
          </cell>
          <cell r="B239" t="str">
            <v>Ratio, proportion and rates of change</v>
          </cell>
          <cell r="C239" t="str">
            <v>Use speed/distance and time</v>
          </cell>
        </row>
        <row r="240">
          <cell r="A240">
            <v>3102</v>
          </cell>
          <cell r="B240" t="str">
            <v>Ratio, proportion and rates of change</v>
          </cell>
          <cell r="C240" t="str">
            <v xml:space="preserve">Use rates of pay </v>
          </cell>
        </row>
        <row r="241">
          <cell r="A241">
            <v>3103</v>
          </cell>
          <cell r="B241" t="str">
            <v>Ratio, proportion and rates of change</v>
          </cell>
          <cell r="C241" t="str">
            <v xml:space="preserve">Use unit pricing </v>
          </cell>
        </row>
        <row r="242">
          <cell r="A242">
            <v>3104</v>
          </cell>
          <cell r="B242" t="str">
            <v>Ratio, proportion and rates of change</v>
          </cell>
          <cell r="C242" t="str">
            <v>Use density/mass/volume</v>
          </cell>
        </row>
        <row r="243">
          <cell r="A243">
            <v>3105</v>
          </cell>
          <cell r="B243" t="str">
            <v>Ratio, proportion and rates of change</v>
          </cell>
          <cell r="C243" t="str">
            <v>Use pressure/force/area</v>
          </cell>
        </row>
        <row r="244">
          <cell r="A244">
            <v>3110</v>
          </cell>
          <cell r="B244" t="str">
            <v>Ratio, proportion and rates of change</v>
          </cell>
          <cell r="C244" t="str">
            <v>Compare lengths/area/volume using ratio notation</v>
          </cell>
        </row>
        <row r="245">
          <cell r="A245">
            <v>3120</v>
          </cell>
          <cell r="B245" t="str">
            <v>Ratio, proportion and rates of change</v>
          </cell>
          <cell r="C245" t="str">
            <v>Interpret gradient of straight line as a rate of change</v>
          </cell>
        </row>
        <row r="246">
          <cell r="A246">
            <v>3121</v>
          </cell>
          <cell r="B246" t="str">
            <v>Ratio, proportion and rates of change</v>
          </cell>
          <cell r="C246" t="str">
            <v>Recognise/interpret graphs that illustrate direct proportion</v>
          </cell>
        </row>
        <row r="247">
          <cell r="A247">
            <v>3122</v>
          </cell>
          <cell r="B247" t="str">
            <v>Ratio, proportion and rates of change</v>
          </cell>
          <cell r="C247" t="str">
            <v>Recognise/interpret graphs that illustrate inverse proportion</v>
          </cell>
        </row>
        <row r="248">
          <cell r="A248">
            <v>3123</v>
          </cell>
          <cell r="B248" t="str">
            <v>Ratio, proportion and rates of change</v>
          </cell>
          <cell r="C248" t="str">
            <v>Interpret gradient on a curve as instantaneous rate of changes</v>
          </cell>
        </row>
        <row r="249">
          <cell r="A249">
            <v>4000</v>
          </cell>
          <cell r="B249" t="str">
            <v xml:space="preserve">Geometry and measures </v>
          </cell>
          <cell r="C249" t="str">
            <v>Use conventional terms and notation</v>
          </cell>
        </row>
        <row r="250">
          <cell r="A250">
            <v>4010</v>
          </cell>
          <cell r="B250" t="str">
            <v xml:space="preserve">Geometry and measures </v>
          </cell>
          <cell r="C250" t="str">
            <v>Perpendicular bisector</v>
          </cell>
        </row>
        <row r="251">
          <cell r="A251">
            <v>4011</v>
          </cell>
          <cell r="B251" t="str">
            <v xml:space="preserve">Geometry and measures </v>
          </cell>
          <cell r="C251" t="str">
            <v xml:space="preserve">Perpendicular bisector from a point </v>
          </cell>
        </row>
        <row r="252">
          <cell r="A252">
            <v>4012</v>
          </cell>
          <cell r="B252" t="str">
            <v xml:space="preserve">Geometry and measures </v>
          </cell>
          <cell r="C252" t="str">
            <v>Angle bisector</v>
          </cell>
        </row>
        <row r="253">
          <cell r="A253">
            <v>4013</v>
          </cell>
          <cell r="B253" t="str">
            <v xml:space="preserve">Geometry and measures </v>
          </cell>
          <cell r="C253" t="str">
            <v>Construct given figures</v>
          </cell>
        </row>
        <row r="254">
          <cell r="A254">
            <v>4014</v>
          </cell>
          <cell r="B254" t="str">
            <v xml:space="preserve">Geometry and measures </v>
          </cell>
          <cell r="C254" t="str">
            <v>Constructions</v>
          </cell>
        </row>
        <row r="255">
          <cell r="A255">
            <v>4020</v>
          </cell>
          <cell r="B255" t="str">
            <v xml:space="preserve">Geometry and measures </v>
          </cell>
          <cell r="C255" t="str">
            <v xml:space="preserve">Angle facts - mixed </v>
          </cell>
        </row>
        <row r="256">
          <cell r="A256">
            <v>4021</v>
          </cell>
          <cell r="B256" t="str">
            <v xml:space="preserve">Geometry and measures </v>
          </cell>
          <cell r="C256" t="str">
            <v xml:space="preserve">Angle facts - parallel lines </v>
          </cell>
        </row>
        <row r="257">
          <cell r="A257">
            <v>4022</v>
          </cell>
          <cell r="B257" t="str">
            <v xml:space="preserve">Geometry and measures </v>
          </cell>
          <cell r="C257" t="str">
            <v>Angle facts - interior angles</v>
          </cell>
        </row>
        <row r="258">
          <cell r="A258">
            <v>4023</v>
          </cell>
          <cell r="B258" t="str">
            <v xml:space="preserve">Geometry and measures </v>
          </cell>
          <cell r="C258" t="str">
            <v>Angle facts - exterior angles</v>
          </cell>
        </row>
        <row r="259">
          <cell r="A259">
            <v>4024</v>
          </cell>
          <cell r="B259" t="str">
            <v xml:space="preserve">Geometry and measures </v>
          </cell>
          <cell r="C259" t="str">
            <v>Angle facts - around a point</v>
          </cell>
        </row>
        <row r="260">
          <cell r="A260">
            <v>4025</v>
          </cell>
          <cell r="B260" t="str">
            <v xml:space="preserve">Geometry and measures </v>
          </cell>
          <cell r="C260" t="str">
            <v>Angle facts - in a triangle</v>
          </cell>
        </row>
        <row r="261">
          <cell r="A261">
            <v>4026</v>
          </cell>
          <cell r="B261" t="str">
            <v xml:space="preserve">Geometry and measures </v>
          </cell>
          <cell r="C261" t="str">
            <v>Angle facts - int/ext angles</v>
          </cell>
        </row>
        <row r="262">
          <cell r="A262">
            <v>4027</v>
          </cell>
          <cell r="B262" t="str">
            <v xml:space="preserve">Geometry and measures </v>
          </cell>
          <cell r="C262" t="str">
            <v>Angle facts - straight line</v>
          </cell>
        </row>
        <row r="263">
          <cell r="A263">
            <v>4030</v>
          </cell>
          <cell r="B263" t="str">
            <v xml:space="preserve">Geometry and measures </v>
          </cell>
          <cell r="C263" t="str">
            <v>Conditions of congruence</v>
          </cell>
        </row>
        <row r="264">
          <cell r="A264">
            <v>4031</v>
          </cell>
          <cell r="B264" t="str">
            <v xml:space="preserve">Geometry and measures </v>
          </cell>
          <cell r="C264" t="str">
            <v>Rotations</v>
          </cell>
        </row>
        <row r="265">
          <cell r="A265">
            <v>4032</v>
          </cell>
          <cell r="B265" t="str">
            <v xml:space="preserve">Geometry and measures </v>
          </cell>
          <cell r="C265" t="str">
            <v>Reflections</v>
          </cell>
        </row>
        <row r="266">
          <cell r="A266">
            <v>4033</v>
          </cell>
          <cell r="B266" t="str">
            <v xml:space="preserve">Geometry and measures </v>
          </cell>
          <cell r="C266" t="str">
            <v>Translations</v>
          </cell>
        </row>
        <row r="267">
          <cell r="A267">
            <v>4034</v>
          </cell>
          <cell r="B267" t="str">
            <v xml:space="preserve">Geometry and measures </v>
          </cell>
          <cell r="C267" t="str">
            <v>Enlargements</v>
          </cell>
        </row>
        <row r="268">
          <cell r="A268">
            <v>4035</v>
          </cell>
          <cell r="B268" t="str">
            <v xml:space="preserve">Geometry and measures </v>
          </cell>
          <cell r="C268" t="str">
            <v>Enlargements - Negative</v>
          </cell>
        </row>
        <row r="269">
          <cell r="A269">
            <v>4036</v>
          </cell>
          <cell r="B269" t="str">
            <v xml:space="preserve">Geometry and measures </v>
          </cell>
          <cell r="C269" t="str">
            <v>Enlargements - Fractional</v>
          </cell>
        </row>
        <row r="270">
          <cell r="A270">
            <v>4037</v>
          </cell>
          <cell r="B270" t="str">
            <v xml:space="preserve">Geometry and measures </v>
          </cell>
          <cell r="C270" t="str">
            <v>Combinations of rotations and/or reflections and/or translations</v>
          </cell>
        </row>
        <row r="271">
          <cell r="A271">
            <v>4050</v>
          </cell>
          <cell r="B271" t="str">
            <v xml:space="preserve">Geometry and measures </v>
          </cell>
          <cell r="C271" t="str">
            <v xml:space="preserve">Basic circle definitions </v>
          </cell>
        </row>
        <row r="272">
          <cell r="A272">
            <v>4051</v>
          </cell>
          <cell r="B272" t="str">
            <v xml:space="preserve">Geometry and measures </v>
          </cell>
          <cell r="C272" t="str">
            <v>Circle definitions - Tangent, arc, sector and segment</v>
          </cell>
        </row>
        <row r="273">
          <cell r="A273">
            <v>4052</v>
          </cell>
          <cell r="B273" t="str">
            <v xml:space="preserve">Geometry and measures </v>
          </cell>
          <cell r="C273" t="str">
            <v xml:space="preserve">Apply circle theorems </v>
          </cell>
        </row>
        <row r="274">
          <cell r="A274">
            <v>4053</v>
          </cell>
          <cell r="B274" t="str">
            <v xml:space="preserve">Geometry and measures </v>
          </cell>
          <cell r="C274" t="str">
            <v>Prove circle theorems</v>
          </cell>
        </row>
        <row r="275">
          <cell r="A275">
            <v>4054</v>
          </cell>
          <cell r="B275" t="str">
            <v xml:space="preserve">Geometry and measures </v>
          </cell>
          <cell r="C275" t="str">
            <v>Solve geometrical problems on axis</v>
          </cell>
        </row>
        <row r="276">
          <cell r="A276">
            <v>4055</v>
          </cell>
          <cell r="B276" t="str">
            <v xml:space="preserve">Geometry and measures </v>
          </cell>
          <cell r="C276" t="str">
            <v>Symmetry</v>
          </cell>
        </row>
        <row r="277">
          <cell r="A277">
            <v>4056</v>
          </cell>
          <cell r="B277" t="str">
            <v xml:space="preserve">Geometry and measures </v>
          </cell>
          <cell r="C277" t="str">
            <v>Rotational symmetry</v>
          </cell>
        </row>
        <row r="278">
          <cell r="A278">
            <v>4060</v>
          </cell>
          <cell r="B278" t="str">
            <v xml:space="preserve">Geometry and measures </v>
          </cell>
          <cell r="C278" t="str">
            <v>Identify faces/surfaces, edges and vertices</v>
          </cell>
        </row>
        <row r="279">
          <cell r="A279">
            <v>4061</v>
          </cell>
          <cell r="B279" t="str">
            <v xml:space="preserve">Geometry and measures </v>
          </cell>
          <cell r="C279" t="str">
            <v>Interpret plans and elevations</v>
          </cell>
        </row>
        <row r="280">
          <cell r="A280">
            <v>4062</v>
          </cell>
          <cell r="B280" t="str">
            <v xml:space="preserve">Geometry and measures </v>
          </cell>
          <cell r="C280" t="str">
            <v>Construct  plans and elevations</v>
          </cell>
        </row>
        <row r="281">
          <cell r="A281">
            <v>4070</v>
          </cell>
          <cell r="B281" t="str">
            <v xml:space="preserve">Geometry and measures </v>
          </cell>
          <cell r="C281" t="str">
            <v xml:space="preserve">Use standard units of length </v>
          </cell>
        </row>
        <row r="282">
          <cell r="A282">
            <v>4071</v>
          </cell>
          <cell r="B282" t="str">
            <v xml:space="preserve">Geometry and measures </v>
          </cell>
          <cell r="C282" t="str">
            <v>Measure lines</v>
          </cell>
        </row>
        <row r="283">
          <cell r="A283">
            <v>4072</v>
          </cell>
          <cell r="B283" t="str">
            <v xml:space="preserve">Geometry and measures </v>
          </cell>
          <cell r="C283" t="str">
            <v>Measure angles</v>
          </cell>
        </row>
        <row r="284">
          <cell r="A284">
            <v>4073</v>
          </cell>
          <cell r="B284" t="str">
            <v xml:space="preserve">Geometry and measures </v>
          </cell>
          <cell r="C284" t="str">
            <v>Measure lines/angles</v>
          </cell>
        </row>
        <row r="285">
          <cell r="A285">
            <v>4074</v>
          </cell>
          <cell r="B285" t="str">
            <v xml:space="preserve">Geometry and measures </v>
          </cell>
          <cell r="C285" t="str">
            <v>Measure/interpret using scale drawings</v>
          </cell>
        </row>
        <row r="286">
          <cell r="A286">
            <v>4075</v>
          </cell>
          <cell r="B286" t="str">
            <v xml:space="preserve">Geometry and measures </v>
          </cell>
          <cell r="C286" t="str">
            <v>Calculate using bearings</v>
          </cell>
        </row>
        <row r="287">
          <cell r="A287">
            <v>4076</v>
          </cell>
          <cell r="B287" t="str">
            <v xml:space="preserve">Geometry and measures </v>
          </cell>
          <cell r="C287" t="str">
            <v>Scale drawing and bearings</v>
          </cell>
        </row>
        <row r="288">
          <cell r="A288">
            <v>4077</v>
          </cell>
          <cell r="B288" t="str">
            <v xml:space="preserve">Geometry and measures </v>
          </cell>
          <cell r="C288" t="str">
            <v>Interpret bearings</v>
          </cell>
        </row>
        <row r="289">
          <cell r="A289">
            <v>4078</v>
          </cell>
          <cell r="B289" t="str">
            <v xml:space="preserve">Geometry and measures </v>
          </cell>
          <cell r="C289" t="str">
            <v>Scale drawings</v>
          </cell>
        </row>
        <row r="290">
          <cell r="A290">
            <v>4090</v>
          </cell>
          <cell r="B290" t="str">
            <v xml:space="preserve">Geometry and measures </v>
          </cell>
          <cell r="C290" t="str">
            <v>Area of rectangle</v>
          </cell>
        </row>
        <row r="291">
          <cell r="A291">
            <v>4091</v>
          </cell>
          <cell r="B291" t="str">
            <v xml:space="preserve">Geometry and measures </v>
          </cell>
          <cell r="C291" t="str">
            <v>Area of triangle</v>
          </cell>
        </row>
        <row r="292">
          <cell r="A292">
            <v>4092</v>
          </cell>
          <cell r="B292" t="str">
            <v xml:space="preserve">Geometry and measures </v>
          </cell>
          <cell r="C292" t="str">
            <v xml:space="preserve">Area of trapezium </v>
          </cell>
        </row>
        <row r="293">
          <cell r="A293">
            <v>4093</v>
          </cell>
          <cell r="B293" t="str">
            <v xml:space="preserve">Geometry and measures </v>
          </cell>
          <cell r="C293" t="str">
            <v>Area of parallelogram</v>
          </cell>
        </row>
        <row r="294">
          <cell r="A294">
            <v>4094</v>
          </cell>
          <cell r="B294" t="str">
            <v xml:space="preserve">Geometry and measures </v>
          </cell>
          <cell r="C294" t="str">
            <v>Area of triangle and rectangle</v>
          </cell>
        </row>
        <row r="295">
          <cell r="A295">
            <v>4095</v>
          </cell>
          <cell r="B295" t="str">
            <v xml:space="preserve">Geometry and measures </v>
          </cell>
          <cell r="C295" t="str">
            <v>Area of compound shapes</v>
          </cell>
        </row>
        <row r="296">
          <cell r="A296">
            <v>4096</v>
          </cell>
          <cell r="B296" t="str">
            <v xml:space="preserve">Geometry and measures </v>
          </cell>
          <cell r="C296" t="str">
            <v>Perimeter of 2D shapes</v>
          </cell>
        </row>
        <row r="297">
          <cell r="A297">
            <v>4097</v>
          </cell>
          <cell r="B297" t="str">
            <v xml:space="preserve">Geometry and measures </v>
          </cell>
          <cell r="C297" t="str">
            <v xml:space="preserve">Volume of prisms </v>
          </cell>
        </row>
        <row r="298">
          <cell r="A298">
            <v>4098</v>
          </cell>
          <cell r="B298" t="str">
            <v xml:space="preserve">Geometry and measures </v>
          </cell>
          <cell r="C298" t="str">
            <v xml:space="preserve">Volume of prisms - in context </v>
          </cell>
        </row>
        <row r="299">
          <cell r="A299">
            <v>4099</v>
          </cell>
          <cell r="B299" t="str">
            <v xml:space="preserve">Geometry and measures </v>
          </cell>
          <cell r="C299" t="str">
            <v>Volume of a cylinder</v>
          </cell>
        </row>
        <row r="300">
          <cell r="A300">
            <v>4100</v>
          </cell>
          <cell r="B300" t="str">
            <v xml:space="preserve">Geometry and measures </v>
          </cell>
          <cell r="C300" t="str">
            <v>Surface area of a cylinder</v>
          </cell>
        </row>
        <row r="301">
          <cell r="A301">
            <v>4101</v>
          </cell>
          <cell r="B301" t="str">
            <v xml:space="preserve">Geometry and measures </v>
          </cell>
          <cell r="C301" t="str">
            <v>Surface area of a prism</v>
          </cell>
        </row>
        <row r="302">
          <cell r="A302">
            <v>4102</v>
          </cell>
          <cell r="B302" t="str">
            <v xml:space="preserve">Geometry and measures </v>
          </cell>
          <cell r="C302" t="str">
            <v>Draw 3D shapes</v>
          </cell>
        </row>
        <row r="303">
          <cell r="A303">
            <v>4103</v>
          </cell>
          <cell r="B303" t="str">
            <v xml:space="preserve">Geometry and measures </v>
          </cell>
          <cell r="C303" t="str">
            <v>2D shape properties</v>
          </cell>
        </row>
        <row r="304">
          <cell r="A304">
            <v>4110</v>
          </cell>
          <cell r="B304" t="str">
            <v xml:space="preserve">Geometry and measures </v>
          </cell>
          <cell r="C304" t="str">
            <v xml:space="preserve">Area of circles </v>
          </cell>
        </row>
        <row r="305">
          <cell r="A305">
            <v>4111</v>
          </cell>
          <cell r="B305" t="str">
            <v xml:space="preserve">Geometry and measures </v>
          </cell>
          <cell r="C305" t="str">
            <v>Circumference of circles</v>
          </cell>
        </row>
        <row r="306">
          <cell r="A306">
            <v>4112</v>
          </cell>
          <cell r="B306" t="str">
            <v xml:space="preserve">Geometry and measures </v>
          </cell>
          <cell r="C306" t="str">
            <v>Area of circle in context</v>
          </cell>
        </row>
        <row r="307">
          <cell r="A307">
            <v>4113</v>
          </cell>
          <cell r="B307" t="str">
            <v xml:space="preserve">Geometry and measures </v>
          </cell>
          <cell r="C307" t="str">
            <v>Arc lengths</v>
          </cell>
        </row>
        <row r="308">
          <cell r="A308">
            <v>4114</v>
          </cell>
          <cell r="B308" t="str">
            <v xml:space="preserve">Geometry and measures </v>
          </cell>
          <cell r="C308" t="str">
            <v>Angles in sectors</v>
          </cell>
        </row>
        <row r="309">
          <cell r="A309">
            <v>4115</v>
          </cell>
          <cell r="B309" t="str">
            <v xml:space="preserve">Geometry and measures </v>
          </cell>
          <cell r="C309" t="str">
            <v xml:space="preserve">Area of sectors </v>
          </cell>
        </row>
        <row r="310">
          <cell r="A310">
            <v>4116</v>
          </cell>
          <cell r="B310" t="str">
            <v xml:space="preserve">Geometry and measures </v>
          </cell>
          <cell r="C310" t="str">
            <v>Shaded regions/area involving circles</v>
          </cell>
        </row>
        <row r="311">
          <cell r="A311">
            <v>4130</v>
          </cell>
          <cell r="B311" t="str">
            <v xml:space="preserve">Geometry and measures </v>
          </cell>
          <cell r="C311" t="str">
            <v>Surface area of sphere</v>
          </cell>
        </row>
        <row r="312">
          <cell r="A312">
            <v>4131</v>
          </cell>
          <cell r="B312" t="str">
            <v xml:space="preserve">Geometry and measures </v>
          </cell>
          <cell r="C312" t="str">
            <v>Volume of a sphere</v>
          </cell>
        </row>
        <row r="313">
          <cell r="A313">
            <v>4132</v>
          </cell>
          <cell r="B313" t="str">
            <v xml:space="preserve">Geometry and measures </v>
          </cell>
          <cell r="C313" t="str">
            <v>Surface area of pyramid</v>
          </cell>
        </row>
        <row r="314">
          <cell r="A314">
            <v>4133</v>
          </cell>
          <cell r="B314" t="str">
            <v xml:space="preserve">Geometry and measures </v>
          </cell>
          <cell r="C314" t="str">
            <v>Volume of a pyramid</v>
          </cell>
        </row>
        <row r="315">
          <cell r="A315">
            <v>4134</v>
          </cell>
          <cell r="B315" t="str">
            <v xml:space="preserve">Geometry and measures </v>
          </cell>
          <cell r="C315" t="str">
            <v>Surface area of cone</v>
          </cell>
        </row>
        <row r="316">
          <cell r="A316">
            <v>4135</v>
          </cell>
          <cell r="B316" t="str">
            <v xml:space="preserve">Geometry and measures </v>
          </cell>
          <cell r="C316" t="str">
            <v>Volume of a cone</v>
          </cell>
        </row>
        <row r="317">
          <cell r="A317">
            <v>4150</v>
          </cell>
          <cell r="B317" t="str">
            <v xml:space="preserve">Geometry and measures </v>
          </cell>
          <cell r="C317" t="str">
            <v>Similarity</v>
          </cell>
        </row>
        <row r="318">
          <cell r="A318">
            <v>4151</v>
          </cell>
          <cell r="B318" t="str">
            <v xml:space="preserve">Geometry and measures </v>
          </cell>
          <cell r="C318" t="str">
            <v>Similarity - Area</v>
          </cell>
        </row>
        <row r="319">
          <cell r="A319">
            <v>4152</v>
          </cell>
          <cell r="B319" t="str">
            <v xml:space="preserve">Geometry and measures </v>
          </cell>
          <cell r="C319" t="str">
            <v>Similarity - Volume</v>
          </cell>
        </row>
        <row r="320">
          <cell r="A320">
            <v>4153</v>
          </cell>
          <cell r="B320" t="str">
            <v xml:space="preserve">Geometry and measures </v>
          </cell>
          <cell r="C320" t="str">
            <v>Similarity - proof</v>
          </cell>
        </row>
        <row r="321">
          <cell r="A321">
            <v>4160</v>
          </cell>
          <cell r="B321" t="str">
            <v xml:space="preserve">Geometry and measures </v>
          </cell>
          <cell r="C321" t="str">
            <v>Pythagoras' Theorem</v>
          </cell>
        </row>
        <row r="322">
          <cell r="A322">
            <v>4161</v>
          </cell>
          <cell r="B322" t="str">
            <v xml:space="preserve">Geometry and measures </v>
          </cell>
          <cell r="C322" t="str">
            <v xml:space="preserve">Pythagoras' Theorem - in context </v>
          </cell>
        </row>
        <row r="323">
          <cell r="A323">
            <v>4162</v>
          </cell>
          <cell r="B323" t="str">
            <v xml:space="preserve">Geometry and measures </v>
          </cell>
          <cell r="C323" t="str">
            <v xml:space="preserve">Trigonometry </v>
          </cell>
        </row>
        <row r="324">
          <cell r="A324">
            <v>4163</v>
          </cell>
          <cell r="B324" t="str">
            <v xml:space="preserve">Geometry and measures </v>
          </cell>
          <cell r="C324" t="str">
            <v xml:space="preserve">trigonometry - in context </v>
          </cell>
        </row>
        <row r="325">
          <cell r="A325">
            <v>4164</v>
          </cell>
          <cell r="B325" t="str">
            <v xml:space="preserve">Geometry and measures </v>
          </cell>
          <cell r="C325" t="str">
            <v>Pythago and trig</v>
          </cell>
        </row>
        <row r="326">
          <cell r="A326">
            <v>4165</v>
          </cell>
          <cell r="B326" t="str">
            <v xml:space="preserve">Geometry and measures </v>
          </cell>
          <cell r="C326" t="str">
            <v>Exact trig values</v>
          </cell>
        </row>
        <row r="327">
          <cell r="A327">
            <v>4166</v>
          </cell>
          <cell r="B327" t="str">
            <v xml:space="preserve">Geometry and measures </v>
          </cell>
          <cell r="C327" t="str">
            <v>Sine Rule</v>
          </cell>
        </row>
        <row r="328">
          <cell r="A328">
            <v>4167</v>
          </cell>
          <cell r="B328" t="str">
            <v xml:space="preserve">Geometry and measures </v>
          </cell>
          <cell r="C328" t="str">
            <v>Cosine Rule</v>
          </cell>
        </row>
        <row r="329">
          <cell r="A329">
            <v>4168</v>
          </cell>
          <cell r="B329" t="str">
            <v xml:space="preserve">Geometry and measures </v>
          </cell>
          <cell r="C329" t="str">
            <v>Formula for area of a triangle</v>
          </cell>
        </row>
        <row r="330">
          <cell r="A330">
            <v>4169</v>
          </cell>
          <cell r="B330" t="str">
            <v xml:space="preserve">Geometry and measures </v>
          </cell>
          <cell r="C330" t="str">
            <v>Multiple trig methods</v>
          </cell>
        </row>
        <row r="331">
          <cell r="A331">
            <v>4170</v>
          </cell>
          <cell r="B331" t="str">
            <v xml:space="preserve">Geometry and measures </v>
          </cell>
          <cell r="C331" t="str">
            <v>Trigonometry in 3D</v>
          </cell>
        </row>
        <row r="332">
          <cell r="A332">
            <v>4171</v>
          </cell>
          <cell r="B332" t="str">
            <v xml:space="preserve">Geometry and measures </v>
          </cell>
          <cell r="C332" t="str">
            <v>Pythagoras in 3D</v>
          </cell>
        </row>
        <row r="333">
          <cell r="A333">
            <v>4180</v>
          </cell>
          <cell r="B333" t="str">
            <v xml:space="preserve">Geometry and measures </v>
          </cell>
          <cell r="C333" t="str">
            <v>Vectors - Addition and subtraction</v>
          </cell>
        </row>
        <row r="334">
          <cell r="A334">
            <v>4181</v>
          </cell>
          <cell r="B334" t="str">
            <v xml:space="preserve">Geometry and measures </v>
          </cell>
          <cell r="C334" t="str">
            <v>Vectors - Multiplication by a scalar</v>
          </cell>
        </row>
        <row r="335">
          <cell r="A335">
            <v>4182</v>
          </cell>
          <cell r="B335" t="str">
            <v xml:space="preserve">Geometry and measures </v>
          </cell>
          <cell r="C335" t="str">
            <v>Vectors - Drawings</v>
          </cell>
        </row>
        <row r="336">
          <cell r="A336">
            <v>4183</v>
          </cell>
          <cell r="B336" t="str">
            <v xml:space="preserve">Geometry and measures </v>
          </cell>
          <cell r="C336" t="str">
            <v>Vectors - Geometric proof</v>
          </cell>
        </row>
        <row r="337">
          <cell r="A337">
            <v>4184</v>
          </cell>
          <cell r="B337" t="str">
            <v xml:space="preserve">Geometry and measures </v>
          </cell>
          <cell r="C337" t="str">
            <v>Vectors - Geometric problems</v>
          </cell>
        </row>
        <row r="338">
          <cell r="A338">
            <v>4185</v>
          </cell>
          <cell r="B338" t="str">
            <v xml:space="preserve">Geometry and measures </v>
          </cell>
          <cell r="C338" t="str">
            <v>Vectors - column arithmetic</v>
          </cell>
        </row>
        <row r="339">
          <cell r="A339">
            <v>4190</v>
          </cell>
          <cell r="B339" t="str">
            <v xml:space="preserve">Geometry and measures </v>
          </cell>
          <cell r="C339" t="str">
            <v>Arcs/Sectors/Trigonometry</v>
          </cell>
        </row>
        <row r="340">
          <cell r="A340">
            <v>4191</v>
          </cell>
          <cell r="B340" t="str">
            <v xml:space="preserve">Geometry and measures </v>
          </cell>
          <cell r="C340" t="str">
            <v>Mixed arcs/sectors/Area of a triangle</v>
          </cell>
        </row>
        <row r="341">
          <cell r="A341">
            <v>4192</v>
          </cell>
          <cell r="B341" t="str">
            <v xml:space="preserve">Geometry and measures </v>
          </cell>
          <cell r="C341" t="str">
            <v>Equation of a circle/ Translations</v>
          </cell>
        </row>
        <row r="342">
          <cell r="A342">
            <v>4193</v>
          </cell>
          <cell r="B342" t="str">
            <v xml:space="preserve">Geometry and measures </v>
          </cell>
          <cell r="C342" t="str">
            <v>Circle theorems/Similarity</v>
          </cell>
        </row>
        <row r="343">
          <cell r="A343">
            <v>4194</v>
          </cell>
          <cell r="B343" t="str">
            <v xml:space="preserve">Geometry and measures </v>
          </cell>
          <cell r="C343" t="str">
            <v>Circle theorems/congruence</v>
          </cell>
        </row>
        <row r="344">
          <cell r="A344">
            <v>5000</v>
          </cell>
          <cell r="B344" t="str">
            <v xml:space="preserve">Probability </v>
          </cell>
          <cell r="C344" t="str">
            <v>Draw/complete frequency tree</v>
          </cell>
        </row>
        <row r="345">
          <cell r="A345">
            <v>5001</v>
          </cell>
          <cell r="B345" t="str">
            <v xml:space="preserve">Probability </v>
          </cell>
          <cell r="C345" t="str">
            <v>Calclulate probabilty from frequency trees</v>
          </cell>
        </row>
        <row r="346">
          <cell r="A346">
            <v>5002</v>
          </cell>
          <cell r="B346" t="str">
            <v xml:space="preserve">Probability </v>
          </cell>
          <cell r="C346" t="str">
            <v>Frequency tree</v>
          </cell>
        </row>
        <row r="347">
          <cell r="A347">
            <v>5003</v>
          </cell>
          <cell r="B347" t="str">
            <v xml:space="preserve">Probability </v>
          </cell>
          <cell r="C347" t="str">
            <v>Draw/complete a two way table</v>
          </cell>
        </row>
        <row r="348">
          <cell r="A348">
            <v>5004</v>
          </cell>
          <cell r="B348" t="str">
            <v xml:space="preserve">Probability </v>
          </cell>
          <cell r="C348" t="str">
            <v>Calclulate probabilty from a two way table</v>
          </cell>
        </row>
        <row r="349">
          <cell r="A349">
            <v>5005</v>
          </cell>
          <cell r="B349" t="str">
            <v xml:space="preserve">Probability </v>
          </cell>
          <cell r="C349" t="str">
            <v>Two way tables</v>
          </cell>
        </row>
        <row r="350">
          <cell r="A350">
            <v>5006</v>
          </cell>
          <cell r="B350" t="str">
            <v xml:space="preserve">Probability </v>
          </cell>
          <cell r="C350" t="str">
            <v>Draw/complete a Venn Diagram</v>
          </cell>
        </row>
        <row r="351">
          <cell r="A351">
            <v>5007</v>
          </cell>
          <cell r="B351" t="str">
            <v xml:space="preserve">Probability </v>
          </cell>
          <cell r="C351" t="str">
            <v>Calclulate probabilty from Venn diagram</v>
          </cell>
        </row>
        <row r="352">
          <cell r="A352">
            <v>5008</v>
          </cell>
          <cell r="B352" t="str">
            <v xml:space="preserve">Probability </v>
          </cell>
          <cell r="C352" t="str">
            <v>Venn diagrams</v>
          </cell>
        </row>
        <row r="353">
          <cell r="A353">
            <v>5020</v>
          </cell>
          <cell r="B353" t="str">
            <v xml:space="preserve">Probability </v>
          </cell>
          <cell r="C353" t="str">
            <v>Use probability scale</v>
          </cell>
        </row>
        <row r="354">
          <cell r="A354">
            <v>5021</v>
          </cell>
          <cell r="B354" t="str">
            <v xml:space="preserve">Probability </v>
          </cell>
          <cell r="C354" t="str">
            <v>Sample space diagrams</v>
          </cell>
        </row>
        <row r="355">
          <cell r="A355">
            <v>5022</v>
          </cell>
          <cell r="B355" t="str">
            <v xml:space="preserve">Probability </v>
          </cell>
          <cell r="C355" t="str">
            <v>Calculate probabilities</v>
          </cell>
        </row>
        <row r="356">
          <cell r="A356">
            <v>5023</v>
          </cell>
          <cell r="B356" t="str">
            <v xml:space="preserve">Probability </v>
          </cell>
          <cell r="C356" t="str">
            <v>Probability - dependent events</v>
          </cell>
        </row>
        <row r="357">
          <cell r="A357">
            <v>5024</v>
          </cell>
          <cell r="B357" t="str">
            <v xml:space="preserve">Probability </v>
          </cell>
          <cell r="C357" t="str">
            <v>Probability - events sum to 1</v>
          </cell>
        </row>
        <row r="358">
          <cell r="A358">
            <v>5025</v>
          </cell>
          <cell r="B358" t="str">
            <v xml:space="preserve">Probability </v>
          </cell>
          <cell r="C358" t="str">
            <v>Estimating frequency</v>
          </cell>
        </row>
        <row r="359">
          <cell r="A359">
            <v>5026</v>
          </cell>
          <cell r="B359" t="str">
            <v xml:space="preserve">Probability </v>
          </cell>
          <cell r="C359" t="str">
            <v>Probability trees - independent events</v>
          </cell>
        </row>
        <row r="360">
          <cell r="A360">
            <v>5027</v>
          </cell>
          <cell r="B360" t="str">
            <v xml:space="preserve">Probability </v>
          </cell>
          <cell r="C360" t="str">
            <v xml:space="preserve">Probability trees - conditional </v>
          </cell>
        </row>
        <row r="361">
          <cell r="A361">
            <v>5028</v>
          </cell>
          <cell r="B361" t="str">
            <v xml:space="preserve">Probability </v>
          </cell>
          <cell r="C361" t="str">
            <v>Conditional probability</v>
          </cell>
        </row>
        <row r="362">
          <cell r="A362">
            <v>5029</v>
          </cell>
          <cell r="B362" t="str">
            <v xml:space="preserve">Probability </v>
          </cell>
          <cell r="C362" t="str">
            <v>Combined events</v>
          </cell>
        </row>
        <row r="363">
          <cell r="A363">
            <v>6000</v>
          </cell>
          <cell r="B363" t="str">
            <v>Statistics</v>
          </cell>
          <cell r="C363" t="str">
            <v>Limitations of sampling</v>
          </cell>
        </row>
        <row r="364">
          <cell r="A364">
            <v>6001</v>
          </cell>
          <cell r="B364" t="str">
            <v>Statistics</v>
          </cell>
          <cell r="C364" t="str">
            <v>Stratified sampling</v>
          </cell>
        </row>
        <row r="365">
          <cell r="A365">
            <v>6002</v>
          </cell>
          <cell r="B365" t="str">
            <v>Statistics</v>
          </cell>
          <cell r="C365" t="str">
            <v>Capture-recapture</v>
          </cell>
        </row>
        <row r="366">
          <cell r="A366">
            <v>6003</v>
          </cell>
          <cell r="B366" t="str">
            <v>Statistics</v>
          </cell>
          <cell r="C366" t="str">
            <v>Apply statistics to describe a population</v>
          </cell>
        </row>
        <row r="367">
          <cell r="A367">
            <v>6010</v>
          </cell>
          <cell r="B367" t="str">
            <v>Statistics</v>
          </cell>
          <cell r="C367" t="str">
            <v>Construct pie charts</v>
          </cell>
        </row>
        <row r="368">
          <cell r="A368">
            <v>6011</v>
          </cell>
          <cell r="B368" t="str">
            <v>Statistics</v>
          </cell>
          <cell r="C368" t="str">
            <v>Interpret pie charts</v>
          </cell>
        </row>
        <row r="369">
          <cell r="A369">
            <v>6012</v>
          </cell>
          <cell r="B369" t="str">
            <v>Statistics</v>
          </cell>
          <cell r="C369" t="str">
            <v>Construct/interpret pie charts</v>
          </cell>
        </row>
        <row r="370">
          <cell r="A370">
            <v>6013</v>
          </cell>
          <cell r="B370" t="str">
            <v>Statistics</v>
          </cell>
          <cell r="C370" t="str">
            <v>Construct bar charts</v>
          </cell>
        </row>
        <row r="371">
          <cell r="A371">
            <v>6014</v>
          </cell>
          <cell r="B371" t="str">
            <v>Statistics</v>
          </cell>
          <cell r="C371" t="str">
            <v>Interpret bar charts</v>
          </cell>
        </row>
        <row r="372">
          <cell r="A372">
            <v>6015</v>
          </cell>
          <cell r="B372" t="str">
            <v>Statistics</v>
          </cell>
          <cell r="C372" t="str">
            <v>Construct/interpret bar charts</v>
          </cell>
        </row>
        <row r="373">
          <cell r="A373">
            <v>6016</v>
          </cell>
          <cell r="B373" t="str">
            <v>Statistics</v>
          </cell>
          <cell r="C373" t="str">
            <v>Construct tally charts</v>
          </cell>
        </row>
        <row r="374">
          <cell r="A374">
            <v>6017</v>
          </cell>
          <cell r="B374" t="str">
            <v>Statistics</v>
          </cell>
          <cell r="C374" t="str">
            <v>Interpret tally charts</v>
          </cell>
        </row>
        <row r="375">
          <cell r="A375">
            <v>6018</v>
          </cell>
          <cell r="B375" t="str">
            <v>Statistics</v>
          </cell>
          <cell r="C375" t="str">
            <v>Construct/interpret tally charts</v>
          </cell>
        </row>
        <row r="376">
          <cell r="A376">
            <v>6019</v>
          </cell>
          <cell r="B376" t="str">
            <v>Statistics</v>
          </cell>
          <cell r="C376" t="str">
            <v>Construct pictograms</v>
          </cell>
        </row>
        <row r="377">
          <cell r="A377">
            <v>6020</v>
          </cell>
          <cell r="B377" t="str">
            <v>Statistics</v>
          </cell>
          <cell r="C377" t="str">
            <v>Interpret pictograms</v>
          </cell>
        </row>
        <row r="378">
          <cell r="A378">
            <v>6021</v>
          </cell>
          <cell r="B378" t="str">
            <v>Statistics</v>
          </cell>
          <cell r="C378" t="str">
            <v>Construct/interpret pictograms</v>
          </cell>
        </row>
        <row r="379">
          <cell r="A379">
            <v>6022</v>
          </cell>
          <cell r="B379" t="str">
            <v>Statistics</v>
          </cell>
          <cell r="C379" t="str">
            <v>Construct vertical line graphs</v>
          </cell>
        </row>
        <row r="380">
          <cell r="A380">
            <v>6023</v>
          </cell>
          <cell r="B380" t="str">
            <v>Statistics</v>
          </cell>
          <cell r="C380" t="str">
            <v>Interpret vertical line graphs</v>
          </cell>
        </row>
        <row r="381">
          <cell r="A381">
            <v>6024</v>
          </cell>
          <cell r="B381" t="str">
            <v>Statistics</v>
          </cell>
          <cell r="C381" t="str">
            <v>Construct/interpret vertical line graphs</v>
          </cell>
        </row>
        <row r="382">
          <cell r="A382">
            <v>6025</v>
          </cell>
          <cell r="B382" t="str">
            <v>Statistics</v>
          </cell>
          <cell r="C382" t="str">
            <v>Construct time series graphs</v>
          </cell>
        </row>
        <row r="383">
          <cell r="A383">
            <v>6026</v>
          </cell>
          <cell r="B383" t="str">
            <v>Statistics</v>
          </cell>
          <cell r="C383" t="str">
            <v>Interpret time series graphs</v>
          </cell>
        </row>
        <row r="384">
          <cell r="A384">
            <v>6027</v>
          </cell>
          <cell r="B384" t="str">
            <v>Statistics</v>
          </cell>
          <cell r="C384" t="str">
            <v>Construct/interpret pictograms</v>
          </cell>
        </row>
        <row r="385">
          <cell r="A385">
            <v>6028</v>
          </cell>
          <cell r="B385" t="str">
            <v>Statistics</v>
          </cell>
          <cell r="C385" t="str">
            <v>Construct stem and leaf diagrams</v>
          </cell>
        </row>
        <row r="386">
          <cell r="A386">
            <v>6029</v>
          </cell>
          <cell r="B386" t="str">
            <v>Statistics</v>
          </cell>
          <cell r="C386" t="str">
            <v>Interpret stem and leaf diagrams</v>
          </cell>
        </row>
        <row r="387">
          <cell r="A387">
            <v>6030</v>
          </cell>
          <cell r="B387" t="str">
            <v>Statistics</v>
          </cell>
          <cell r="C387" t="str">
            <v>Construct/interpret stem and leaf diagrams</v>
          </cell>
        </row>
        <row r="388">
          <cell r="A388">
            <v>6031</v>
          </cell>
          <cell r="B388" t="str">
            <v>Statistics</v>
          </cell>
          <cell r="C388" t="str">
            <v>Construct frequency polygon</v>
          </cell>
        </row>
        <row r="389">
          <cell r="A389">
            <v>6032</v>
          </cell>
          <cell r="B389" t="str">
            <v>Statistics</v>
          </cell>
          <cell r="C389" t="str">
            <v>Interpret frequency polygon</v>
          </cell>
        </row>
        <row r="390">
          <cell r="A390">
            <v>6033</v>
          </cell>
          <cell r="B390" t="str">
            <v>Statistics</v>
          </cell>
          <cell r="C390" t="str">
            <v>Construct/interpret frequency polygons</v>
          </cell>
        </row>
        <row r="391">
          <cell r="A391">
            <v>6034</v>
          </cell>
          <cell r="B391" t="str">
            <v>Statistics</v>
          </cell>
          <cell r="C391" t="str">
            <v>Construct frequency tree</v>
          </cell>
        </row>
        <row r="392">
          <cell r="A392">
            <v>6035</v>
          </cell>
          <cell r="B392" t="str">
            <v>Statistics</v>
          </cell>
          <cell r="C392" t="str">
            <v>Interpret frequency tree</v>
          </cell>
        </row>
        <row r="393">
          <cell r="A393">
            <v>6036</v>
          </cell>
          <cell r="B393" t="str">
            <v>Statistics</v>
          </cell>
          <cell r="C393" t="str">
            <v>Construct/interpret frequency trees</v>
          </cell>
        </row>
        <row r="394">
          <cell r="A394">
            <v>6050</v>
          </cell>
          <cell r="B394" t="str">
            <v>Statistics</v>
          </cell>
          <cell r="C394" t="str">
            <v>Construct histograms</v>
          </cell>
        </row>
        <row r="395">
          <cell r="A395">
            <v>6051</v>
          </cell>
          <cell r="B395" t="str">
            <v>Statistics</v>
          </cell>
          <cell r="C395" t="str">
            <v>Interpret histograms</v>
          </cell>
        </row>
        <row r="396">
          <cell r="A396">
            <v>6052</v>
          </cell>
          <cell r="B396" t="str">
            <v>Statistics</v>
          </cell>
          <cell r="C396" t="str">
            <v>Construct/interpret histograms</v>
          </cell>
        </row>
        <row r="397">
          <cell r="A397">
            <v>6053</v>
          </cell>
          <cell r="B397" t="str">
            <v>Statistics</v>
          </cell>
          <cell r="C397" t="str">
            <v>Median from a histogram</v>
          </cell>
        </row>
        <row r="398">
          <cell r="A398">
            <v>6060</v>
          </cell>
          <cell r="B398" t="str">
            <v>Statistics</v>
          </cell>
          <cell r="C398" t="str">
            <v>Construct cumulative frequency diagram</v>
          </cell>
        </row>
        <row r="399">
          <cell r="A399">
            <v>6061</v>
          </cell>
          <cell r="B399" t="str">
            <v>Statistics</v>
          </cell>
          <cell r="C399" t="str">
            <v>Interpret cumulative frequency diagram</v>
          </cell>
        </row>
        <row r="400">
          <cell r="A400">
            <v>6062</v>
          </cell>
          <cell r="B400" t="str">
            <v>Statistics</v>
          </cell>
          <cell r="C400" t="str">
            <v>Construct/interpret  cumulative frequency diagram</v>
          </cell>
        </row>
        <row r="401">
          <cell r="A401">
            <v>6063</v>
          </cell>
          <cell r="B401" t="str">
            <v>Statistics</v>
          </cell>
          <cell r="C401" t="str">
            <v>Median from a cumulative frequency diagram</v>
          </cell>
        </row>
        <row r="402">
          <cell r="A402">
            <v>6064</v>
          </cell>
          <cell r="B402" t="str">
            <v>Statistics</v>
          </cell>
          <cell r="C402" t="str">
            <v>Quartiles /IQR from a cumulative frequency diagram</v>
          </cell>
        </row>
        <row r="403">
          <cell r="A403">
            <v>6065</v>
          </cell>
          <cell r="B403" t="str">
            <v>Statistics</v>
          </cell>
          <cell r="C403" t="str">
            <v>Construct box plot</v>
          </cell>
        </row>
        <row r="404">
          <cell r="A404">
            <v>6066</v>
          </cell>
          <cell r="B404" t="str">
            <v>Statistics</v>
          </cell>
          <cell r="C404" t="str">
            <v>Interpret box plot</v>
          </cell>
        </row>
        <row r="405">
          <cell r="A405">
            <v>6067</v>
          </cell>
          <cell r="B405" t="str">
            <v>Statistics</v>
          </cell>
          <cell r="C405" t="str">
            <v>Construct/interpret box plot</v>
          </cell>
        </row>
        <row r="406">
          <cell r="A406">
            <v>6068</v>
          </cell>
          <cell r="B406" t="str">
            <v>Statistics</v>
          </cell>
          <cell r="C406" t="str">
            <v>Median from a box plot</v>
          </cell>
        </row>
        <row r="407">
          <cell r="A407">
            <v>6069</v>
          </cell>
          <cell r="B407" t="str">
            <v>Statistics</v>
          </cell>
          <cell r="C407" t="str">
            <v>IQR/Quartiles from a box plot</v>
          </cell>
        </row>
        <row r="408">
          <cell r="A408">
            <v>6080</v>
          </cell>
          <cell r="B408" t="str">
            <v>Statistics</v>
          </cell>
          <cell r="C408" t="str">
            <v>Calculate mean</v>
          </cell>
        </row>
        <row r="409">
          <cell r="A409">
            <v>6081</v>
          </cell>
          <cell r="B409" t="str">
            <v>Statistics</v>
          </cell>
          <cell r="C409" t="str">
            <v>Calculate median</v>
          </cell>
        </row>
        <row r="410">
          <cell r="A410">
            <v>6082</v>
          </cell>
          <cell r="B410" t="str">
            <v>Statistics</v>
          </cell>
          <cell r="C410" t="str">
            <v>Work out the mode</v>
          </cell>
        </row>
        <row r="411">
          <cell r="A411">
            <v>6083</v>
          </cell>
          <cell r="B411" t="str">
            <v>Statistics</v>
          </cell>
          <cell r="C411" t="str">
            <v>Work out the range</v>
          </cell>
        </row>
        <row r="412">
          <cell r="A412">
            <v>6084</v>
          </cell>
          <cell r="B412" t="str">
            <v>Statistics</v>
          </cell>
          <cell r="C412" t="str">
            <v>Reverse mean</v>
          </cell>
        </row>
        <row r="413">
          <cell r="A413">
            <v>6085</v>
          </cell>
          <cell r="B413" t="str">
            <v>Statistics</v>
          </cell>
          <cell r="C413" t="str">
            <v>Calculate quartiles and IQR</v>
          </cell>
        </row>
        <row r="414">
          <cell r="A414">
            <v>6086</v>
          </cell>
          <cell r="B414" t="str">
            <v>Statistics</v>
          </cell>
          <cell r="C414" t="str">
            <v>Mean from a table - discrete data</v>
          </cell>
        </row>
        <row r="415">
          <cell r="A415">
            <v>6087</v>
          </cell>
          <cell r="B415" t="str">
            <v>Statistics</v>
          </cell>
          <cell r="C415" t="str">
            <v>Median from a table - discrete data</v>
          </cell>
        </row>
        <row r="416">
          <cell r="A416">
            <v>6088</v>
          </cell>
          <cell r="B416" t="str">
            <v>Statistics</v>
          </cell>
          <cell r="C416" t="str">
            <v>Range from a table - discrete data</v>
          </cell>
        </row>
        <row r="417">
          <cell r="A417">
            <v>6089</v>
          </cell>
          <cell r="B417" t="str">
            <v>Statistics</v>
          </cell>
          <cell r="C417" t="str">
            <v>Mode from a table - discrete data</v>
          </cell>
        </row>
        <row r="418">
          <cell r="A418">
            <v>6090</v>
          </cell>
          <cell r="B418" t="str">
            <v>Statistics</v>
          </cell>
          <cell r="C418" t="str">
            <v>Mean from a table - grouped data</v>
          </cell>
        </row>
        <row r="419">
          <cell r="A419">
            <v>6091</v>
          </cell>
          <cell r="B419" t="str">
            <v>Statistics</v>
          </cell>
          <cell r="C419" t="str">
            <v>Median from a table - grouped data</v>
          </cell>
        </row>
        <row r="420">
          <cell r="A420">
            <v>6092</v>
          </cell>
          <cell r="B420" t="str">
            <v>Statistics</v>
          </cell>
          <cell r="C420" t="str">
            <v>Mode from a table - grouped data</v>
          </cell>
        </row>
        <row r="421">
          <cell r="A421">
            <v>6093</v>
          </cell>
          <cell r="B421" t="str">
            <v>Statistics</v>
          </cell>
          <cell r="C421" t="str">
            <v>Averages</v>
          </cell>
        </row>
        <row r="422">
          <cell r="A422">
            <v>6100</v>
          </cell>
          <cell r="B422" t="str">
            <v>Statistics</v>
          </cell>
          <cell r="C422" t="str">
            <v>Identify outliers</v>
          </cell>
        </row>
        <row r="423">
          <cell r="A423">
            <v>6101</v>
          </cell>
          <cell r="B423" t="str">
            <v>Statistics</v>
          </cell>
          <cell r="C423" t="str">
            <v>Scatter graphs - correlation</v>
          </cell>
        </row>
        <row r="424">
          <cell r="A424">
            <v>6102</v>
          </cell>
          <cell r="B424" t="str">
            <v>Statistics</v>
          </cell>
          <cell r="C424" t="str">
            <v>Scatter graphs - estimate from</v>
          </cell>
        </row>
        <row r="425">
          <cell r="A425">
            <v>6103</v>
          </cell>
          <cell r="B425" t="str">
            <v>Statistics</v>
          </cell>
          <cell r="C425" t="str">
            <v>Scatter graphs - interpret</v>
          </cell>
        </row>
        <row r="426">
          <cell r="A426">
            <v>6104</v>
          </cell>
          <cell r="B426" t="str">
            <v>Statistics</v>
          </cell>
          <cell r="C426" t="str">
            <v>Scatter graphs - Line of best fit</v>
          </cell>
        </row>
        <row r="427">
          <cell r="A427">
            <v>7001</v>
          </cell>
          <cell r="B427" t="str">
            <v>Number and Ratio/Proportion</v>
          </cell>
          <cell r="C427" t="str">
            <v>Fractions, percentage and ratio in context</v>
          </cell>
        </row>
        <row r="428">
          <cell r="A428">
            <v>7002</v>
          </cell>
          <cell r="B428" t="str">
            <v>Number/Probability</v>
          </cell>
          <cell r="C428" t="str">
            <v>Fractions and probability</v>
          </cell>
        </row>
        <row r="429">
          <cell r="A429">
            <v>7003</v>
          </cell>
          <cell r="B429" t="str">
            <v>Number and Ratio/Proportion</v>
          </cell>
          <cell r="C429" t="str">
            <v>Combinations and % of an amount</v>
          </cell>
        </row>
        <row r="430">
          <cell r="A430">
            <v>7004</v>
          </cell>
          <cell r="B430" t="str">
            <v>Geometry / Ratio</v>
          </cell>
          <cell r="C430" t="str">
            <v>Volume of prisms/ Density/Mass/Volume</v>
          </cell>
        </row>
        <row r="431">
          <cell r="A431">
            <v>7005</v>
          </cell>
          <cell r="B431" t="str">
            <v>Number and Ratio/Proportion</v>
          </cell>
          <cell r="C431" t="str">
            <v>Proportional reasoning/Fractions</v>
          </cell>
        </row>
        <row r="432">
          <cell r="A432">
            <v>7006</v>
          </cell>
          <cell r="B432" t="str">
            <v>Number/Geometry</v>
          </cell>
          <cell r="C432" t="str">
            <v>Exact trig values/Surds</v>
          </cell>
        </row>
        <row r="433">
          <cell r="A433">
            <v>7007</v>
          </cell>
          <cell r="B433" t="str">
            <v>Probability/Algebra/Number</v>
          </cell>
          <cell r="C433" t="str">
            <v>Probability/fractions/forming equations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aper 1"/>
      <sheetName val="Paper 2"/>
      <sheetName val="Paper 3"/>
      <sheetName val="Student Reference"/>
      <sheetName val="Analysis"/>
      <sheetName val="Blank Analysis"/>
      <sheetName val="Sheet1"/>
    </sheetNames>
    <sheetDataSet>
      <sheetData sheetId="0" refreshError="1"/>
      <sheetData sheetId="1">
        <row r="1">
          <cell r="A1" t="str">
            <v>PAPER 1</v>
          </cell>
          <cell r="C1" t="str">
            <v xml:space="preserve">Enter Manually or Copy (&amp; paste values from Results Plus) data into cell E2 </v>
          </cell>
          <cell r="E1">
            <v>1</v>
          </cell>
          <cell r="F1">
            <v>2</v>
          </cell>
          <cell r="G1">
            <v>3</v>
          </cell>
          <cell r="H1">
            <v>4</v>
          </cell>
          <cell r="I1">
            <v>5</v>
          </cell>
          <cell r="J1">
            <v>6</v>
          </cell>
          <cell r="K1">
            <v>7</v>
          </cell>
          <cell r="L1">
            <v>8</v>
          </cell>
          <cell r="M1">
            <v>9</v>
          </cell>
          <cell r="N1">
            <v>10</v>
          </cell>
          <cell r="O1">
            <v>11</v>
          </cell>
          <cell r="P1">
            <v>12</v>
          </cell>
          <cell r="Q1">
            <v>13</v>
          </cell>
          <cell r="R1">
            <v>14</v>
          </cell>
          <cell r="S1">
            <v>15</v>
          </cell>
          <cell r="T1">
            <v>16</v>
          </cell>
          <cell r="U1">
            <v>17</v>
          </cell>
          <cell r="V1">
            <v>18</v>
          </cell>
          <cell r="W1">
            <v>19</v>
          </cell>
          <cell r="X1">
            <v>20</v>
          </cell>
          <cell r="Y1">
            <v>21</v>
          </cell>
          <cell r="Z1">
            <v>22</v>
          </cell>
          <cell r="AA1">
            <v>23</v>
          </cell>
          <cell r="AB1">
            <v>24</v>
          </cell>
          <cell r="AC1">
            <v>25</v>
          </cell>
          <cell r="AD1">
            <v>26</v>
          </cell>
          <cell r="AE1">
            <v>27</v>
          </cell>
          <cell r="AF1">
            <v>28</v>
          </cell>
          <cell r="AG1">
            <v>29</v>
          </cell>
          <cell r="AH1">
            <v>30</v>
          </cell>
          <cell r="AI1">
            <v>31</v>
          </cell>
          <cell r="AJ1">
            <v>32</v>
          </cell>
          <cell r="AK1">
            <v>33</v>
          </cell>
          <cell r="AL1">
            <v>34</v>
          </cell>
          <cell r="AM1">
            <v>35</v>
          </cell>
          <cell r="AN1">
            <v>36</v>
          </cell>
          <cell r="AO1">
            <v>37</v>
          </cell>
          <cell r="AP1">
            <v>38</v>
          </cell>
          <cell r="AQ1">
            <v>39</v>
          </cell>
          <cell r="AR1">
            <v>40</v>
          </cell>
          <cell r="AS1">
            <v>41</v>
          </cell>
          <cell r="AT1">
            <v>42</v>
          </cell>
          <cell r="AU1">
            <v>43</v>
          </cell>
          <cell r="AV1">
            <v>44</v>
          </cell>
          <cell r="AW1">
            <v>45</v>
          </cell>
          <cell r="AX1">
            <v>46</v>
          </cell>
          <cell r="AY1">
            <v>47</v>
          </cell>
          <cell r="AZ1">
            <v>48</v>
          </cell>
          <cell r="BA1">
            <v>49</v>
          </cell>
          <cell r="BB1">
            <v>50</v>
          </cell>
          <cell r="BC1">
            <v>51</v>
          </cell>
          <cell r="BD1">
            <v>52</v>
          </cell>
          <cell r="BE1">
            <v>53</v>
          </cell>
          <cell r="BF1">
            <v>54</v>
          </cell>
          <cell r="BG1">
            <v>55</v>
          </cell>
          <cell r="BH1">
            <v>56</v>
          </cell>
          <cell r="BI1">
            <v>57</v>
          </cell>
          <cell r="BJ1">
            <v>58</v>
          </cell>
          <cell r="BK1">
            <v>59</v>
          </cell>
          <cell r="BL1">
            <v>60</v>
          </cell>
          <cell r="BM1">
            <v>61</v>
          </cell>
          <cell r="BN1">
            <v>62</v>
          </cell>
          <cell r="BO1">
            <v>63</v>
          </cell>
          <cell r="BP1">
            <v>64</v>
          </cell>
          <cell r="BQ1">
            <v>65</v>
          </cell>
          <cell r="BR1">
            <v>66</v>
          </cell>
          <cell r="BS1">
            <v>67</v>
          </cell>
          <cell r="BT1">
            <v>68</v>
          </cell>
          <cell r="BU1">
            <v>69</v>
          </cell>
          <cell r="BV1">
            <v>70</v>
          </cell>
          <cell r="BW1">
            <v>71</v>
          </cell>
          <cell r="BX1">
            <v>72</v>
          </cell>
          <cell r="BY1">
            <v>73</v>
          </cell>
          <cell r="BZ1">
            <v>74</v>
          </cell>
          <cell r="CA1">
            <v>75</v>
          </cell>
          <cell r="CB1">
            <v>76</v>
          </cell>
          <cell r="CC1">
            <v>77</v>
          </cell>
          <cell r="CD1">
            <v>78</v>
          </cell>
          <cell r="CE1">
            <v>79</v>
          </cell>
          <cell r="CF1">
            <v>80</v>
          </cell>
          <cell r="CG1">
            <v>81</v>
          </cell>
          <cell r="CH1">
            <v>82</v>
          </cell>
          <cell r="CI1">
            <v>83</v>
          </cell>
          <cell r="CJ1">
            <v>84</v>
          </cell>
          <cell r="CK1">
            <v>85</v>
          </cell>
          <cell r="CL1">
            <v>86</v>
          </cell>
          <cell r="CM1">
            <v>87</v>
          </cell>
          <cell r="CN1">
            <v>88</v>
          </cell>
          <cell r="CO1">
            <v>89</v>
          </cell>
          <cell r="CP1">
            <v>90</v>
          </cell>
          <cell r="CQ1">
            <v>91</v>
          </cell>
          <cell r="CR1">
            <v>92</v>
          </cell>
          <cell r="CS1">
            <v>93</v>
          </cell>
          <cell r="CT1">
            <v>94</v>
          </cell>
          <cell r="CU1">
            <v>95</v>
          </cell>
          <cell r="CV1">
            <v>96</v>
          </cell>
          <cell r="CW1">
            <v>97</v>
          </cell>
          <cell r="CX1">
            <v>98</v>
          </cell>
          <cell r="CY1">
            <v>99</v>
          </cell>
          <cell r="CZ1">
            <v>100</v>
          </cell>
          <cell r="DA1">
            <v>101</v>
          </cell>
          <cell r="DB1">
            <v>102</v>
          </cell>
          <cell r="DC1">
            <v>103</v>
          </cell>
          <cell r="DD1">
            <v>104</v>
          </cell>
          <cell r="DE1">
            <v>105</v>
          </cell>
          <cell r="DF1">
            <v>106</v>
          </cell>
          <cell r="DG1">
            <v>107</v>
          </cell>
          <cell r="DH1">
            <v>108</v>
          </cell>
          <cell r="DI1">
            <v>109</v>
          </cell>
          <cell r="DJ1">
            <v>110</v>
          </cell>
          <cell r="DK1">
            <v>111</v>
          </cell>
          <cell r="DL1">
            <v>112</v>
          </cell>
          <cell r="DM1">
            <v>113</v>
          </cell>
          <cell r="DN1">
            <v>114</v>
          </cell>
          <cell r="DO1">
            <v>115</v>
          </cell>
          <cell r="DP1">
            <v>116</v>
          </cell>
          <cell r="DQ1">
            <v>117</v>
          </cell>
          <cell r="DR1">
            <v>118</v>
          </cell>
          <cell r="DS1">
            <v>119</v>
          </cell>
          <cell r="DT1">
            <v>120</v>
          </cell>
          <cell r="DU1">
            <v>121</v>
          </cell>
          <cell r="DV1">
            <v>122</v>
          </cell>
          <cell r="DW1">
            <v>123</v>
          </cell>
          <cell r="DX1">
            <v>124</v>
          </cell>
          <cell r="DY1">
            <v>125</v>
          </cell>
          <cell r="DZ1">
            <v>126</v>
          </cell>
          <cell r="EA1">
            <v>127</v>
          </cell>
          <cell r="EB1">
            <v>128</v>
          </cell>
          <cell r="EC1">
            <v>129</v>
          </cell>
          <cell r="ED1">
            <v>130</v>
          </cell>
          <cell r="EE1">
            <v>131</v>
          </cell>
          <cell r="EF1">
            <v>132</v>
          </cell>
          <cell r="EG1">
            <v>133</v>
          </cell>
          <cell r="EH1">
            <v>134</v>
          </cell>
          <cell r="EI1">
            <v>135</v>
          </cell>
          <cell r="EJ1">
            <v>136</v>
          </cell>
          <cell r="EK1">
            <v>137</v>
          </cell>
          <cell r="EL1">
            <v>138</v>
          </cell>
          <cell r="EM1">
            <v>139</v>
          </cell>
          <cell r="EN1">
            <v>140</v>
          </cell>
          <cell r="EO1">
            <v>141</v>
          </cell>
          <cell r="EP1">
            <v>142</v>
          </cell>
          <cell r="EQ1">
            <v>143</v>
          </cell>
          <cell r="ER1">
            <v>144</v>
          </cell>
          <cell r="ES1">
            <v>145</v>
          </cell>
          <cell r="ET1">
            <v>146</v>
          </cell>
          <cell r="EU1">
            <v>147</v>
          </cell>
          <cell r="EV1">
            <v>148</v>
          </cell>
          <cell r="EW1">
            <v>149</v>
          </cell>
          <cell r="EX1">
            <v>150</v>
          </cell>
          <cell r="EY1">
            <v>151</v>
          </cell>
          <cell r="EZ1">
            <v>152</v>
          </cell>
          <cell r="FA1">
            <v>153</v>
          </cell>
          <cell r="FB1">
            <v>154</v>
          </cell>
          <cell r="FC1">
            <v>155</v>
          </cell>
          <cell r="FD1">
            <v>156</v>
          </cell>
          <cell r="FE1">
            <v>157</v>
          </cell>
          <cell r="FF1">
            <v>158</v>
          </cell>
          <cell r="FG1">
            <v>159</v>
          </cell>
          <cell r="FH1">
            <v>160</v>
          </cell>
          <cell r="FI1">
            <v>161</v>
          </cell>
          <cell r="FJ1">
            <v>162</v>
          </cell>
          <cell r="FK1">
            <v>163</v>
          </cell>
          <cell r="FL1">
            <v>164</v>
          </cell>
          <cell r="FM1">
            <v>165</v>
          </cell>
          <cell r="FN1">
            <v>166</v>
          </cell>
          <cell r="FO1">
            <v>167</v>
          </cell>
          <cell r="FP1">
            <v>168</v>
          </cell>
          <cell r="FQ1">
            <v>169</v>
          </cell>
          <cell r="FR1">
            <v>170</v>
          </cell>
          <cell r="FS1">
            <v>171</v>
          </cell>
          <cell r="FT1">
            <v>172</v>
          </cell>
          <cell r="FU1">
            <v>173</v>
          </cell>
          <cell r="FV1">
            <v>174</v>
          </cell>
          <cell r="FW1">
            <v>175</v>
          </cell>
          <cell r="FX1">
            <v>176</v>
          </cell>
          <cell r="FY1">
            <v>177</v>
          </cell>
          <cell r="FZ1">
            <v>178</v>
          </cell>
          <cell r="GA1">
            <v>179</v>
          </cell>
          <cell r="GB1">
            <v>180</v>
          </cell>
          <cell r="GC1">
            <v>181</v>
          </cell>
          <cell r="GD1">
            <v>182</v>
          </cell>
          <cell r="GE1">
            <v>183</v>
          </cell>
          <cell r="GF1">
            <v>184</v>
          </cell>
          <cell r="GG1">
            <v>185</v>
          </cell>
          <cell r="GH1">
            <v>186</v>
          </cell>
          <cell r="GI1">
            <v>187</v>
          </cell>
          <cell r="GJ1">
            <v>188</v>
          </cell>
          <cell r="GK1">
            <v>189</v>
          </cell>
          <cell r="GL1">
            <v>190</v>
          </cell>
          <cell r="GM1">
            <v>191</v>
          </cell>
          <cell r="GN1">
            <v>192</v>
          </cell>
          <cell r="GO1">
            <v>193</v>
          </cell>
          <cell r="GP1">
            <v>194</v>
          </cell>
          <cell r="GQ1">
            <v>195</v>
          </cell>
          <cell r="GR1">
            <v>196</v>
          </cell>
          <cell r="GS1">
            <v>197</v>
          </cell>
          <cell r="GT1">
            <v>198</v>
          </cell>
          <cell r="GU1">
            <v>199</v>
          </cell>
          <cell r="GV1">
            <v>200</v>
          </cell>
          <cell r="GW1">
            <v>201</v>
          </cell>
          <cell r="GX1">
            <v>202</v>
          </cell>
          <cell r="GY1">
            <v>203</v>
          </cell>
          <cell r="GZ1">
            <v>204</v>
          </cell>
          <cell r="HA1">
            <v>205</v>
          </cell>
          <cell r="HB1">
            <v>206</v>
          </cell>
          <cell r="HC1">
            <v>207</v>
          </cell>
          <cell r="HD1">
            <v>208</v>
          </cell>
          <cell r="HE1">
            <v>209</v>
          </cell>
          <cell r="HF1">
            <v>210</v>
          </cell>
          <cell r="HG1">
            <v>211</v>
          </cell>
          <cell r="HH1">
            <v>212</v>
          </cell>
          <cell r="HI1">
            <v>213</v>
          </cell>
          <cell r="HJ1">
            <v>214</v>
          </cell>
          <cell r="HK1">
            <v>215</v>
          </cell>
          <cell r="HL1">
            <v>216</v>
          </cell>
          <cell r="HM1">
            <v>217</v>
          </cell>
          <cell r="HN1">
            <v>218</v>
          </cell>
          <cell r="HO1">
            <v>219</v>
          </cell>
          <cell r="HP1">
            <v>220</v>
          </cell>
          <cell r="HQ1">
            <v>221</v>
          </cell>
          <cell r="HR1">
            <v>222</v>
          </cell>
          <cell r="HS1">
            <v>223</v>
          </cell>
          <cell r="HT1">
            <v>224</v>
          </cell>
          <cell r="HU1">
            <v>225</v>
          </cell>
          <cell r="HV1">
            <v>226</v>
          </cell>
          <cell r="HW1">
            <v>227</v>
          </cell>
          <cell r="HX1">
            <v>228</v>
          </cell>
          <cell r="HY1">
            <v>229</v>
          </cell>
          <cell r="HZ1">
            <v>230</v>
          </cell>
          <cell r="IA1">
            <v>231</v>
          </cell>
          <cell r="IB1">
            <v>232</v>
          </cell>
          <cell r="IC1">
            <v>233</v>
          </cell>
          <cell r="ID1">
            <v>234</v>
          </cell>
          <cell r="IE1">
            <v>235</v>
          </cell>
          <cell r="IF1">
            <v>236</v>
          </cell>
          <cell r="IG1">
            <v>237</v>
          </cell>
          <cell r="IH1">
            <v>238</v>
          </cell>
          <cell r="II1">
            <v>239</v>
          </cell>
          <cell r="IJ1">
            <v>240</v>
          </cell>
          <cell r="IK1">
            <v>241</v>
          </cell>
          <cell r="IL1">
            <v>242</v>
          </cell>
          <cell r="IM1">
            <v>243</v>
          </cell>
          <cell r="IN1">
            <v>244</v>
          </cell>
          <cell r="IO1">
            <v>245</v>
          </cell>
          <cell r="IP1">
            <v>246</v>
          </cell>
          <cell r="IQ1">
            <v>247</v>
          </cell>
          <cell r="IR1">
            <v>248</v>
          </cell>
          <cell r="IS1">
            <v>249</v>
          </cell>
          <cell r="IT1">
            <v>250</v>
          </cell>
          <cell r="IU1">
            <v>251</v>
          </cell>
          <cell r="IV1">
            <v>252</v>
          </cell>
          <cell r="IW1">
            <v>253</v>
          </cell>
          <cell r="IX1">
            <v>254</v>
          </cell>
          <cell r="IY1">
            <v>255</v>
          </cell>
          <cell r="IZ1">
            <v>256</v>
          </cell>
          <cell r="JA1">
            <v>257</v>
          </cell>
          <cell r="JB1">
            <v>258</v>
          </cell>
          <cell r="JC1">
            <v>259</v>
          </cell>
          <cell r="JD1">
            <v>260</v>
          </cell>
          <cell r="JE1">
            <v>261</v>
          </cell>
          <cell r="JF1">
            <v>262</v>
          </cell>
          <cell r="JG1">
            <v>263</v>
          </cell>
          <cell r="JH1">
            <v>264</v>
          </cell>
          <cell r="JI1">
            <v>265</v>
          </cell>
          <cell r="JJ1">
            <v>266</v>
          </cell>
          <cell r="JK1">
            <v>267</v>
          </cell>
          <cell r="JL1">
            <v>268</v>
          </cell>
          <cell r="JM1">
            <v>269</v>
          </cell>
          <cell r="JN1">
            <v>270</v>
          </cell>
          <cell r="JO1">
            <v>271</v>
          </cell>
          <cell r="JP1">
            <v>272</v>
          </cell>
          <cell r="JQ1">
            <v>273</v>
          </cell>
          <cell r="JR1">
            <v>274</v>
          </cell>
          <cell r="JS1">
            <v>275</v>
          </cell>
          <cell r="JT1">
            <v>276</v>
          </cell>
          <cell r="JU1">
            <v>277</v>
          </cell>
          <cell r="JV1">
            <v>278</v>
          </cell>
          <cell r="JW1">
            <v>279</v>
          </cell>
          <cell r="JX1">
            <v>280</v>
          </cell>
          <cell r="JY1">
            <v>281</v>
          </cell>
          <cell r="JZ1">
            <v>282</v>
          </cell>
          <cell r="KA1">
            <v>283</v>
          </cell>
          <cell r="KB1">
            <v>284</v>
          </cell>
          <cell r="KC1">
            <v>285</v>
          </cell>
          <cell r="KD1">
            <v>286</v>
          </cell>
          <cell r="KE1">
            <v>287</v>
          </cell>
          <cell r="KF1">
            <v>288</v>
          </cell>
          <cell r="KG1">
            <v>289</v>
          </cell>
          <cell r="KH1">
            <v>290</v>
          </cell>
          <cell r="KI1">
            <v>291</v>
          </cell>
          <cell r="KJ1">
            <v>292</v>
          </cell>
          <cell r="KK1">
            <v>293</v>
          </cell>
          <cell r="KL1">
            <v>294</v>
          </cell>
          <cell r="KM1">
            <v>295</v>
          </cell>
          <cell r="KN1">
            <v>296</v>
          </cell>
          <cell r="KO1">
            <v>297</v>
          </cell>
          <cell r="KP1">
            <v>298</v>
          </cell>
          <cell r="KQ1">
            <v>299</v>
          </cell>
          <cell r="KR1">
            <v>300</v>
          </cell>
          <cell r="KS1">
            <v>301</v>
          </cell>
          <cell r="KT1">
            <v>302</v>
          </cell>
          <cell r="KU1">
            <v>303</v>
          </cell>
          <cell r="KV1">
            <v>304</v>
          </cell>
          <cell r="KW1">
            <v>305</v>
          </cell>
          <cell r="KX1">
            <v>306</v>
          </cell>
          <cell r="KY1">
            <v>307</v>
          </cell>
          <cell r="KZ1">
            <v>308</v>
          </cell>
          <cell r="LA1">
            <v>309</v>
          </cell>
          <cell r="LB1">
            <v>310</v>
          </cell>
          <cell r="LC1">
            <v>311</v>
          </cell>
          <cell r="LD1">
            <v>312</v>
          </cell>
          <cell r="LE1">
            <v>313</v>
          </cell>
          <cell r="LF1">
            <v>314</v>
          </cell>
          <cell r="LG1">
            <v>315</v>
          </cell>
          <cell r="LH1">
            <v>316</v>
          </cell>
          <cell r="LI1">
            <v>317</v>
          </cell>
          <cell r="LJ1">
            <v>318</v>
          </cell>
          <cell r="LK1">
            <v>319</v>
          </cell>
          <cell r="LL1">
            <v>320</v>
          </cell>
          <cell r="LM1">
            <v>321</v>
          </cell>
          <cell r="LN1">
            <v>322</v>
          </cell>
          <cell r="LO1">
            <v>323</v>
          </cell>
          <cell r="LP1">
            <v>324</v>
          </cell>
          <cell r="LQ1">
            <v>325</v>
          </cell>
          <cell r="LR1">
            <v>326</v>
          </cell>
          <cell r="LS1">
            <v>327</v>
          </cell>
          <cell r="LT1">
            <v>328</v>
          </cell>
          <cell r="LU1">
            <v>329</v>
          </cell>
          <cell r="LV1">
            <v>330</v>
          </cell>
          <cell r="LW1">
            <v>331</v>
          </cell>
          <cell r="LX1">
            <v>332</v>
          </cell>
          <cell r="LY1">
            <v>333</v>
          </cell>
          <cell r="LZ1">
            <v>334</v>
          </cell>
          <cell r="MA1">
            <v>335</v>
          </cell>
          <cell r="MB1">
            <v>336</v>
          </cell>
          <cell r="MC1">
            <v>337</v>
          </cell>
          <cell r="MD1">
            <v>338</v>
          </cell>
          <cell r="ME1">
            <v>339</v>
          </cell>
          <cell r="MF1">
            <v>340</v>
          </cell>
          <cell r="MG1">
            <v>341</v>
          </cell>
          <cell r="MH1">
            <v>342</v>
          </cell>
          <cell r="MI1">
            <v>343</v>
          </cell>
          <cell r="MJ1">
            <v>344</v>
          </cell>
          <cell r="MK1">
            <v>345</v>
          </cell>
          <cell r="ML1">
            <v>346</v>
          </cell>
          <cell r="MM1">
            <v>347</v>
          </cell>
          <cell r="MN1">
            <v>348</v>
          </cell>
          <cell r="MO1">
            <v>349</v>
          </cell>
          <cell r="MP1">
            <v>350</v>
          </cell>
          <cell r="MQ1">
            <v>351</v>
          </cell>
          <cell r="MR1">
            <v>352</v>
          </cell>
          <cell r="MS1">
            <v>353</v>
          </cell>
          <cell r="MT1">
            <v>354</v>
          </cell>
          <cell r="MU1">
            <v>355</v>
          </cell>
          <cell r="MV1">
            <v>356</v>
          </cell>
          <cell r="MW1">
            <v>357</v>
          </cell>
          <cell r="MX1">
            <v>358</v>
          </cell>
          <cell r="MY1">
            <v>359</v>
          </cell>
          <cell r="MZ1">
            <v>360</v>
          </cell>
          <cell r="NA1">
            <v>361</v>
          </cell>
          <cell r="NB1">
            <v>362</v>
          </cell>
          <cell r="NC1">
            <v>363</v>
          </cell>
          <cell r="ND1">
            <v>364</v>
          </cell>
          <cell r="NE1">
            <v>365</v>
          </cell>
          <cell r="NF1">
            <v>366</v>
          </cell>
          <cell r="NG1">
            <v>367</v>
          </cell>
          <cell r="NH1">
            <v>368</v>
          </cell>
          <cell r="NI1">
            <v>369</v>
          </cell>
          <cell r="NJ1">
            <v>370</v>
          </cell>
          <cell r="NK1">
            <v>371</v>
          </cell>
          <cell r="NL1">
            <v>372</v>
          </cell>
          <cell r="NM1">
            <v>373</v>
          </cell>
          <cell r="NN1">
            <v>374</v>
          </cell>
          <cell r="NO1">
            <v>375</v>
          </cell>
          <cell r="NP1">
            <v>376</v>
          </cell>
          <cell r="NQ1">
            <v>377</v>
          </cell>
          <cell r="NR1">
            <v>378</v>
          </cell>
          <cell r="NS1">
            <v>379</v>
          </cell>
          <cell r="NT1">
            <v>380</v>
          </cell>
          <cell r="NU1">
            <v>381</v>
          </cell>
          <cell r="NV1">
            <v>382</v>
          </cell>
          <cell r="NW1">
            <v>383</v>
          </cell>
          <cell r="NX1">
            <v>384</v>
          </cell>
          <cell r="NY1">
            <v>385</v>
          </cell>
          <cell r="NZ1">
            <v>386</v>
          </cell>
          <cell r="OA1">
            <v>387</v>
          </cell>
          <cell r="OB1">
            <v>388</v>
          </cell>
          <cell r="OC1">
            <v>389</v>
          </cell>
          <cell r="OD1">
            <v>390</v>
          </cell>
          <cell r="OE1">
            <v>391</v>
          </cell>
          <cell r="OF1">
            <v>392</v>
          </cell>
          <cell r="OG1">
            <v>393</v>
          </cell>
          <cell r="OH1">
            <v>394</v>
          </cell>
          <cell r="OI1">
            <v>395</v>
          </cell>
          <cell r="OJ1">
            <v>396</v>
          </cell>
          <cell r="OK1">
            <v>397</v>
          </cell>
          <cell r="OL1">
            <v>398</v>
          </cell>
          <cell r="OM1">
            <v>399</v>
          </cell>
          <cell r="ON1">
            <v>400</v>
          </cell>
          <cell r="OO1">
            <v>401</v>
          </cell>
          <cell r="OP1">
            <v>402</v>
          </cell>
          <cell r="OQ1">
            <v>403</v>
          </cell>
          <cell r="OR1">
            <v>404</v>
          </cell>
          <cell r="OS1">
            <v>405</v>
          </cell>
          <cell r="OT1">
            <v>406</v>
          </cell>
          <cell r="OU1">
            <v>407</v>
          </cell>
          <cell r="OV1">
            <v>408</v>
          </cell>
          <cell r="OW1">
            <v>409</v>
          </cell>
          <cell r="OX1">
            <v>410</v>
          </cell>
          <cell r="OY1">
            <v>411</v>
          </cell>
          <cell r="OZ1">
            <v>412</v>
          </cell>
          <cell r="PA1">
            <v>413</v>
          </cell>
          <cell r="PB1">
            <v>414</v>
          </cell>
          <cell r="PC1">
            <v>415</v>
          </cell>
          <cell r="PD1">
            <v>416</v>
          </cell>
          <cell r="PE1">
            <v>417</v>
          </cell>
          <cell r="PF1">
            <v>418</v>
          </cell>
          <cell r="PG1">
            <v>419</v>
          </cell>
          <cell r="PH1">
            <v>420</v>
          </cell>
          <cell r="PI1">
            <v>421</v>
          </cell>
          <cell r="PJ1">
            <v>422</v>
          </cell>
          <cell r="PK1">
            <v>423</v>
          </cell>
          <cell r="PL1">
            <v>424</v>
          </cell>
          <cell r="PM1">
            <v>425</v>
          </cell>
          <cell r="PN1">
            <v>426</v>
          </cell>
          <cell r="PO1">
            <v>427</v>
          </cell>
          <cell r="PP1">
            <v>428</v>
          </cell>
          <cell r="PQ1">
            <v>429</v>
          </cell>
          <cell r="PR1">
            <v>430</v>
          </cell>
          <cell r="PS1">
            <v>431</v>
          </cell>
          <cell r="PT1">
            <v>432</v>
          </cell>
          <cell r="PU1">
            <v>433</v>
          </cell>
          <cell r="PV1">
            <v>434</v>
          </cell>
          <cell r="PW1">
            <v>435</v>
          </cell>
          <cell r="PX1">
            <v>436</v>
          </cell>
          <cell r="PY1">
            <v>437</v>
          </cell>
          <cell r="PZ1">
            <v>438</v>
          </cell>
          <cell r="QA1">
            <v>439</v>
          </cell>
          <cell r="QB1">
            <v>440</v>
          </cell>
          <cell r="QC1">
            <v>441</v>
          </cell>
          <cell r="QD1">
            <v>442</v>
          </cell>
          <cell r="QE1">
            <v>443</v>
          </cell>
          <cell r="QF1">
            <v>444</v>
          </cell>
          <cell r="QG1">
            <v>445</v>
          </cell>
          <cell r="QH1">
            <v>446</v>
          </cell>
          <cell r="QI1">
            <v>447</v>
          </cell>
          <cell r="QJ1">
            <v>448</v>
          </cell>
          <cell r="QK1">
            <v>449</v>
          </cell>
          <cell r="QL1">
            <v>450</v>
          </cell>
          <cell r="QM1">
            <v>451</v>
          </cell>
          <cell r="QN1">
            <v>452</v>
          </cell>
          <cell r="QO1">
            <v>453</v>
          </cell>
          <cell r="QP1">
            <v>454</v>
          </cell>
          <cell r="QQ1">
            <v>455</v>
          </cell>
          <cell r="QR1">
            <v>456</v>
          </cell>
          <cell r="QS1">
            <v>457</v>
          </cell>
          <cell r="QT1">
            <v>458</v>
          </cell>
          <cell r="QU1">
            <v>459</v>
          </cell>
          <cell r="QV1">
            <v>460</v>
          </cell>
          <cell r="QW1">
            <v>461</v>
          </cell>
          <cell r="QX1">
            <v>462</v>
          </cell>
          <cell r="QY1">
            <v>463</v>
          </cell>
          <cell r="QZ1">
            <v>464</v>
          </cell>
          <cell r="RA1">
            <v>465</v>
          </cell>
          <cell r="RB1">
            <v>466</v>
          </cell>
          <cell r="RC1">
            <v>467</v>
          </cell>
          <cell r="RD1">
            <v>468</v>
          </cell>
          <cell r="RE1">
            <v>469</v>
          </cell>
          <cell r="RF1">
            <v>470</v>
          </cell>
          <cell r="RG1">
            <v>471</v>
          </cell>
          <cell r="RH1">
            <v>472</v>
          </cell>
          <cell r="RI1">
            <v>473</v>
          </cell>
          <cell r="RJ1">
            <v>474</v>
          </cell>
          <cell r="RK1">
            <v>475</v>
          </cell>
          <cell r="RL1">
            <v>476</v>
          </cell>
          <cell r="RM1">
            <v>477</v>
          </cell>
          <cell r="RN1">
            <v>478</v>
          </cell>
          <cell r="RO1">
            <v>479</v>
          </cell>
          <cell r="RP1">
            <v>480</v>
          </cell>
          <cell r="RQ1">
            <v>481</v>
          </cell>
          <cell r="RR1">
            <v>482</v>
          </cell>
          <cell r="RS1">
            <v>483</v>
          </cell>
          <cell r="RT1">
            <v>484</v>
          </cell>
          <cell r="RU1">
            <v>485</v>
          </cell>
          <cell r="RV1">
            <v>486</v>
          </cell>
          <cell r="RW1">
            <v>487</v>
          </cell>
          <cell r="RX1">
            <v>488</v>
          </cell>
          <cell r="RY1">
            <v>489</v>
          </cell>
          <cell r="RZ1">
            <v>490</v>
          </cell>
          <cell r="SA1">
            <v>491</v>
          </cell>
          <cell r="SB1">
            <v>492</v>
          </cell>
          <cell r="SC1">
            <v>493</v>
          </cell>
          <cell r="SD1">
            <v>494</v>
          </cell>
          <cell r="SE1">
            <v>495</v>
          </cell>
          <cell r="SF1">
            <v>496</v>
          </cell>
          <cell r="SG1">
            <v>497</v>
          </cell>
          <cell r="SH1">
            <v>498</v>
          </cell>
          <cell r="SI1">
            <v>499</v>
          </cell>
          <cell r="SJ1">
            <v>500</v>
          </cell>
        </row>
        <row r="2">
          <cell r="A2" t="str">
            <v>Questions /</v>
          </cell>
          <cell r="C2" t="str">
            <v>Topic</v>
          </cell>
          <cell r="D2" t="str">
            <v>MAX</v>
          </cell>
          <cell r="SJ2" t="str">
            <v xml:space="preserve">Example Student </v>
          </cell>
        </row>
        <row r="3">
          <cell r="A3">
            <v>1</v>
          </cell>
          <cell r="C3" t="str">
            <v>Positive powers and roots</v>
          </cell>
          <cell r="D3">
            <v>1</v>
          </cell>
          <cell r="SJ3">
            <v>1</v>
          </cell>
        </row>
        <row r="4">
          <cell r="A4">
            <v>2</v>
          </cell>
          <cell r="C4" t="str">
            <v>Rounding numbers</v>
          </cell>
          <cell r="D4">
            <v>1</v>
          </cell>
          <cell r="SJ4">
            <v>2</v>
          </cell>
        </row>
        <row r="5">
          <cell r="A5" t="str">
            <v>3</v>
          </cell>
          <cell r="B5" t="str">
            <v>a</v>
          </cell>
          <cell r="C5" t="str">
            <v>Simplifying ie. A x B = AB</v>
          </cell>
          <cell r="D5">
            <v>1</v>
          </cell>
          <cell r="SJ5">
            <v>3</v>
          </cell>
        </row>
        <row r="6">
          <cell r="A6" t="str">
            <v>3</v>
          </cell>
          <cell r="B6" t="str">
            <v>b</v>
          </cell>
          <cell r="C6" t="str">
            <v>Solving linear equations</v>
          </cell>
          <cell r="D6">
            <v>1</v>
          </cell>
          <cell r="SJ6">
            <v>4</v>
          </cell>
        </row>
        <row r="7">
          <cell r="A7">
            <v>4</v>
          </cell>
          <cell r="C7" t="str">
            <v>Fractions and %</v>
          </cell>
          <cell r="D7">
            <v>1</v>
          </cell>
          <cell r="SJ7">
            <v>5</v>
          </cell>
        </row>
        <row r="8">
          <cell r="A8">
            <v>5</v>
          </cell>
          <cell r="C8" t="str">
            <v>Percentage of an amount</v>
          </cell>
          <cell r="D8">
            <v>2</v>
          </cell>
          <cell r="SJ8">
            <v>6</v>
          </cell>
        </row>
        <row r="9">
          <cell r="A9">
            <v>6</v>
          </cell>
          <cell r="B9" t="str">
            <v>i</v>
          </cell>
          <cell r="C9" t="str">
            <v>Use probability scale</v>
          </cell>
          <cell r="D9">
            <v>1</v>
          </cell>
          <cell r="SJ9">
            <v>7</v>
          </cell>
        </row>
        <row r="10">
          <cell r="A10">
            <v>6</v>
          </cell>
          <cell r="B10" t="str">
            <v>ii</v>
          </cell>
          <cell r="C10" t="str">
            <v>Use probability scale</v>
          </cell>
          <cell r="D10">
            <v>1</v>
          </cell>
          <cell r="SJ10">
            <v>8</v>
          </cell>
        </row>
        <row r="11">
          <cell r="A11">
            <v>7</v>
          </cell>
          <cell r="C11" t="str">
            <v>Problem solving with money</v>
          </cell>
          <cell r="D11">
            <v>3</v>
          </cell>
          <cell r="SJ11">
            <v>9</v>
          </cell>
        </row>
        <row r="12">
          <cell r="A12" t="str">
            <v>8</v>
          </cell>
          <cell r="B12" t="str">
            <v>a</v>
          </cell>
          <cell r="C12" t="str">
            <v>Multiplication - fractions</v>
          </cell>
          <cell r="D12">
            <v>1</v>
          </cell>
          <cell r="SJ12">
            <v>10</v>
          </cell>
        </row>
        <row r="13">
          <cell r="A13" t="str">
            <v>8</v>
          </cell>
          <cell r="B13" t="str">
            <v>b</v>
          </cell>
          <cell r="C13" t="str">
            <v>Subtraction - fractions</v>
          </cell>
          <cell r="D13">
            <v>2</v>
          </cell>
          <cell r="SJ13">
            <v>11</v>
          </cell>
        </row>
        <row r="14">
          <cell r="A14">
            <v>9</v>
          </cell>
          <cell r="C14" t="str">
            <v>Mixed - four operations</v>
          </cell>
          <cell r="D14">
            <v>4</v>
          </cell>
          <cell r="SJ14">
            <v>12</v>
          </cell>
        </row>
        <row r="15">
          <cell r="A15">
            <v>10</v>
          </cell>
          <cell r="C15" t="str">
            <v>Using ratio</v>
          </cell>
          <cell r="D15">
            <v>2</v>
          </cell>
          <cell r="SJ15">
            <v>13</v>
          </cell>
        </row>
        <row r="16">
          <cell r="A16">
            <v>11</v>
          </cell>
          <cell r="B16" t="str">
            <v>a</v>
          </cell>
          <cell r="C16" t="str">
            <v>Sequences from pictures</v>
          </cell>
          <cell r="D16">
            <v>2</v>
          </cell>
          <cell r="SJ16">
            <v>14</v>
          </cell>
        </row>
        <row r="17">
          <cell r="A17">
            <v>11</v>
          </cell>
          <cell r="B17" t="str">
            <v>b</v>
          </cell>
          <cell r="D17">
            <v>2</v>
          </cell>
          <cell r="SJ17">
            <v>15</v>
          </cell>
        </row>
        <row r="18">
          <cell r="A18">
            <v>11</v>
          </cell>
          <cell r="B18" t="str">
            <v>c</v>
          </cell>
          <cell r="C18" t="str">
            <v>Reasoning with sequences</v>
          </cell>
          <cell r="D18">
            <v>2</v>
          </cell>
          <cell r="SJ18">
            <v>16</v>
          </cell>
        </row>
        <row r="19">
          <cell r="A19">
            <v>12</v>
          </cell>
          <cell r="C19" t="str">
            <v>Calculate probabilities</v>
          </cell>
          <cell r="D19">
            <v>2</v>
          </cell>
          <cell r="SJ19">
            <v>17</v>
          </cell>
        </row>
        <row r="20">
          <cell r="A20" t="str">
            <v>13</v>
          </cell>
          <cell r="B20" t="str">
            <v>a</v>
          </cell>
          <cell r="C20" t="str">
            <v>Measure lines</v>
          </cell>
          <cell r="D20">
            <v>1</v>
          </cell>
          <cell r="SJ20">
            <v>18</v>
          </cell>
        </row>
        <row r="21">
          <cell r="A21" t="str">
            <v>13</v>
          </cell>
          <cell r="B21" t="str">
            <v>b</v>
          </cell>
          <cell r="C21" t="str">
            <v>Scale drawings</v>
          </cell>
          <cell r="D21">
            <v>2</v>
          </cell>
          <cell r="SJ21">
            <v>19</v>
          </cell>
        </row>
        <row r="22">
          <cell r="A22" t="str">
            <v>14</v>
          </cell>
          <cell r="B22" t="str">
            <v>a</v>
          </cell>
          <cell r="C22" t="str">
            <v>Construct pie charts</v>
          </cell>
          <cell r="D22">
            <v>3</v>
          </cell>
          <cell r="SJ22">
            <v>20</v>
          </cell>
        </row>
        <row r="23">
          <cell r="A23" t="str">
            <v>14</v>
          </cell>
          <cell r="B23" t="str">
            <v>b</v>
          </cell>
          <cell r="C23" t="str">
            <v>Interpret pie charts</v>
          </cell>
          <cell r="D23">
            <v>1</v>
          </cell>
          <cell r="SJ23">
            <v>21</v>
          </cell>
        </row>
        <row r="24">
          <cell r="A24">
            <v>15</v>
          </cell>
          <cell r="C24" t="str">
            <v>Form an equation - area</v>
          </cell>
          <cell r="D24">
            <v>4</v>
          </cell>
          <cell r="SJ24">
            <v>22</v>
          </cell>
        </row>
        <row r="25">
          <cell r="A25">
            <v>16</v>
          </cell>
          <cell r="C25" t="str">
            <v>Substitution</v>
          </cell>
          <cell r="D25">
            <v>2</v>
          </cell>
          <cell r="SJ25">
            <v>23</v>
          </cell>
        </row>
        <row r="26">
          <cell r="A26">
            <v>17</v>
          </cell>
          <cell r="C26" t="str">
            <v xml:space="preserve">Proportional reasoning </v>
          </cell>
          <cell r="D26">
            <v>4</v>
          </cell>
          <cell r="SJ26">
            <v>24</v>
          </cell>
        </row>
        <row r="27">
          <cell r="A27" t="str">
            <v>18</v>
          </cell>
          <cell r="B27" t="str">
            <v>a</v>
          </cell>
          <cell r="C27" t="str">
            <v>Area of circle in context</v>
          </cell>
          <cell r="D27">
            <v>4</v>
          </cell>
          <cell r="SJ27">
            <v>25</v>
          </cell>
        </row>
        <row r="28">
          <cell r="A28" t="str">
            <v>18</v>
          </cell>
          <cell r="B28" t="str">
            <v>b</v>
          </cell>
          <cell r="C28" t="str">
            <v>Under/over-estimate</v>
          </cell>
          <cell r="D28">
            <v>1</v>
          </cell>
          <cell r="SJ28">
            <v>26</v>
          </cell>
        </row>
        <row r="29">
          <cell r="A29" t="str">
            <v>19</v>
          </cell>
          <cell r="B29" t="str">
            <v>a</v>
          </cell>
          <cell r="C29" t="str">
            <v>Solving linear equations</v>
          </cell>
          <cell r="D29">
            <v>2</v>
          </cell>
          <cell r="SJ29">
            <v>27</v>
          </cell>
        </row>
        <row r="30">
          <cell r="A30" t="str">
            <v>19</v>
          </cell>
          <cell r="B30" t="str">
            <v>b</v>
          </cell>
          <cell r="C30" t="str">
            <v xml:space="preserve">List inequalities </v>
          </cell>
          <cell r="D30">
            <v>2</v>
          </cell>
          <cell r="SJ30">
            <v>28</v>
          </cell>
        </row>
        <row r="31">
          <cell r="A31">
            <v>20</v>
          </cell>
          <cell r="C31" t="str">
            <v>% change</v>
          </cell>
          <cell r="D31">
            <v>2</v>
          </cell>
          <cell r="SJ31">
            <v>29</v>
          </cell>
        </row>
        <row r="32">
          <cell r="A32" t="str">
            <v>21</v>
          </cell>
          <cell r="B32" t="str">
            <v>a</v>
          </cell>
          <cell r="C32" t="str">
            <v>Identify outliers</v>
          </cell>
          <cell r="D32">
            <v>1</v>
          </cell>
          <cell r="SJ32">
            <v>30</v>
          </cell>
        </row>
        <row r="33">
          <cell r="A33" t="str">
            <v>21</v>
          </cell>
          <cell r="B33" t="str">
            <v>b</v>
          </cell>
          <cell r="C33" t="str">
            <v xml:space="preserve">Scatter graphs </v>
          </cell>
          <cell r="D33">
            <v>1</v>
          </cell>
          <cell r="SJ33">
            <v>31</v>
          </cell>
        </row>
        <row r="34">
          <cell r="A34" t="str">
            <v>21</v>
          </cell>
          <cell r="B34" t="str">
            <v>c</v>
          </cell>
          <cell r="D34">
            <v>2</v>
          </cell>
          <cell r="SJ34">
            <v>32</v>
          </cell>
        </row>
        <row r="35">
          <cell r="A35" t="str">
            <v>21</v>
          </cell>
          <cell r="B35" t="str">
            <v>d</v>
          </cell>
          <cell r="D35">
            <v>1</v>
          </cell>
          <cell r="SJ35">
            <v>33</v>
          </cell>
        </row>
        <row r="36">
          <cell r="A36">
            <v>22</v>
          </cell>
          <cell r="C36" t="str">
            <v>Prime factorisation</v>
          </cell>
          <cell r="D36">
            <v>2</v>
          </cell>
          <cell r="SJ36">
            <v>34</v>
          </cell>
        </row>
        <row r="37">
          <cell r="A37">
            <v>23</v>
          </cell>
          <cell r="C37" t="str">
            <v>Multiplication - decimals</v>
          </cell>
          <cell r="D37">
            <v>3</v>
          </cell>
          <cell r="SJ37">
            <v>35</v>
          </cell>
        </row>
        <row r="38">
          <cell r="A38">
            <v>24</v>
          </cell>
          <cell r="C38" t="str">
            <v>Form and solving equations</v>
          </cell>
          <cell r="D38">
            <v>3</v>
          </cell>
          <cell r="SJ38">
            <v>36</v>
          </cell>
        </row>
        <row r="39">
          <cell r="A39">
            <v>25</v>
          </cell>
          <cell r="C39" t="str">
            <v>Pythagoras' Theorem</v>
          </cell>
          <cell r="D39">
            <v>5</v>
          </cell>
          <cell r="SJ39">
            <v>37</v>
          </cell>
        </row>
        <row r="40">
          <cell r="A40">
            <v>26</v>
          </cell>
          <cell r="C40" t="str">
            <v xml:space="preserve">Use y = mx + c </v>
          </cell>
          <cell r="D40">
            <v>2</v>
          </cell>
          <cell r="SJ40">
            <v>38</v>
          </cell>
        </row>
        <row r="41">
          <cell r="A41" t="str">
            <v>27</v>
          </cell>
          <cell r="B41" t="str">
            <v>a</v>
          </cell>
          <cell r="C41" t="str">
            <v>Vectors</v>
          </cell>
          <cell r="D41">
            <v>1</v>
          </cell>
          <cell r="SJ41">
            <v>39</v>
          </cell>
        </row>
        <row r="42">
          <cell r="A42" t="str">
            <v>27</v>
          </cell>
          <cell r="B42" t="str">
            <v>b</v>
          </cell>
          <cell r="D42">
            <v>1</v>
          </cell>
          <cell r="SJ42">
            <v>40</v>
          </cell>
        </row>
        <row r="43">
          <cell r="A43" t="str">
            <v>27</v>
          </cell>
          <cell r="B43" t="str">
            <v>c</v>
          </cell>
          <cell r="D43">
            <v>1</v>
          </cell>
          <cell r="SJ43">
            <v>41</v>
          </cell>
        </row>
        <row r="44">
          <cell r="A44" t="str">
            <v>Total Marks</v>
          </cell>
          <cell r="D44">
            <v>80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D44">
            <v>0</v>
          </cell>
          <cell r="HE44">
            <v>0</v>
          </cell>
          <cell r="HF44">
            <v>0</v>
          </cell>
          <cell r="HG44">
            <v>0</v>
          </cell>
          <cell r="HH44">
            <v>0</v>
          </cell>
          <cell r="HI44">
            <v>0</v>
          </cell>
          <cell r="HJ44">
            <v>0</v>
          </cell>
          <cell r="HK44">
            <v>0</v>
          </cell>
          <cell r="HL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0</v>
          </cell>
          <cell r="IF44">
            <v>0</v>
          </cell>
          <cell r="IG44">
            <v>0</v>
          </cell>
          <cell r="IH44">
            <v>0</v>
          </cell>
          <cell r="II44">
            <v>0</v>
          </cell>
          <cell r="IJ44">
            <v>0</v>
          </cell>
          <cell r="IK44">
            <v>0</v>
          </cell>
          <cell r="IL44">
            <v>0</v>
          </cell>
          <cell r="IM44">
            <v>0</v>
          </cell>
          <cell r="IN44">
            <v>0</v>
          </cell>
          <cell r="IO44">
            <v>0</v>
          </cell>
          <cell r="IP44">
            <v>0</v>
          </cell>
          <cell r="IQ44">
            <v>0</v>
          </cell>
          <cell r="IR44">
            <v>0</v>
          </cell>
          <cell r="IS44">
            <v>0</v>
          </cell>
          <cell r="IT44">
            <v>0</v>
          </cell>
          <cell r="IU44">
            <v>0</v>
          </cell>
          <cell r="IV44">
            <v>0</v>
          </cell>
          <cell r="IW44">
            <v>0</v>
          </cell>
          <cell r="IX44">
            <v>0</v>
          </cell>
          <cell r="IY44">
            <v>0</v>
          </cell>
          <cell r="IZ44">
            <v>0</v>
          </cell>
          <cell r="JA44">
            <v>0</v>
          </cell>
          <cell r="JB44">
            <v>0</v>
          </cell>
          <cell r="JC44">
            <v>0</v>
          </cell>
          <cell r="JD44">
            <v>0</v>
          </cell>
          <cell r="JE44">
            <v>0</v>
          </cell>
          <cell r="JF44">
            <v>0</v>
          </cell>
          <cell r="JG44">
            <v>0</v>
          </cell>
          <cell r="JH44">
            <v>0</v>
          </cell>
          <cell r="JI44">
            <v>0</v>
          </cell>
          <cell r="JJ44">
            <v>0</v>
          </cell>
          <cell r="JK44">
            <v>0</v>
          </cell>
          <cell r="JL44">
            <v>0</v>
          </cell>
          <cell r="JM44">
            <v>0</v>
          </cell>
          <cell r="JN44">
            <v>0</v>
          </cell>
          <cell r="JO44">
            <v>0</v>
          </cell>
          <cell r="JP44">
            <v>0</v>
          </cell>
          <cell r="JQ44">
            <v>0</v>
          </cell>
          <cell r="JR44">
            <v>0</v>
          </cell>
          <cell r="JS44">
            <v>0</v>
          </cell>
          <cell r="JT44">
            <v>0</v>
          </cell>
          <cell r="JU44">
            <v>0</v>
          </cell>
          <cell r="JV44">
            <v>0</v>
          </cell>
          <cell r="JW44">
            <v>0</v>
          </cell>
          <cell r="JX44">
            <v>0</v>
          </cell>
          <cell r="JY44">
            <v>0</v>
          </cell>
          <cell r="JZ44">
            <v>0</v>
          </cell>
          <cell r="KA44">
            <v>0</v>
          </cell>
          <cell r="KB44">
            <v>0</v>
          </cell>
          <cell r="KC44">
            <v>0</v>
          </cell>
          <cell r="KD44">
            <v>0</v>
          </cell>
          <cell r="KE44">
            <v>0</v>
          </cell>
          <cell r="KF44">
            <v>0</v>
          </cell>
          <cell r="KG44">
            <v>0</v>
          </cell>
          <cell r="KH44">
            <v>0</v>
          </cell>
          <cell r="KI44">
            <v>0</v>
          </cell>
          <cell r="KJ44">
            <v>0</v>
          </cell>
          <cell r="KK44">
            <v>0</v>
          </cell>
          <cell r="KL44">
            <v>0</v>
          </cell>
          <cell r="KM44">
            <v>0</v>
          </cell>
          <cell r="KN44">
            <v>0</v>
          </cell>
          <cell r="KO44">
            <v>0</v>
          </cell>
          <cell r="KP44">
            <v>0</v>
          </cell>
          <cell r="KQ44">
            <v>0</v>
          </cell>
          <cell r="KR44">
            <v>0</v>
          </cell>
          <cell r="KS44">
            <v>0</v>
          </cell>
          <cell r="KT44">
            <v>0</v>
          </cell>
          <cell r="KU44">
            <v>0</v>
          </cell>
          <cell r="KV44">
            <v>0</v>
          </cell>
          <cell r="KW44">
            <v>0</v>
          </cell>
          <cell r="KX44">
            <v>0</v>
          </cell>
          <cell r="KY44">
            <v>0</v>
          </cell>
          <cell r="KZ44">
            <v>0</v>
          </cell>
          <cell r="LA44">
            <v>0</v>
          </cell>
          <cell r="LB44">
            <v>0</v>
          </cell>
          <cell r="LC44">
            <v>0</v>
          </cell>
          <cell r="LD44">
            <v>0</v>
          </cell>
          <cell r="LE44">
            <v>0</v>
          </cell>
          <cell r="LF44">
            <v>0</v>
          </cell>
          <cell r="LG44">
            <v>0</v>
          </cell>
          <cell r="LH44">
            <v>0</v>
          </cell>
          <cell r="LI44">
            <v>0</v>
          </cell>
          <cell r="LJ44">
            <v>0</v>
          </cell>
          <cell r="LK44">
            <v>0</v>
          </cell>
          <cell r="LL44">
            <v>0</v>
          </cell>
          <cell r="LM44">
            <v>0</v>
          </cell>
          <cell r="LN44">
            <v>0</v>
          </cell>
          <cell r="LO44">
            <v>0</v>
          </cell>
          <cell r="LP44">
            <v>0</v>
          </cell>
          <cell r="LQ44">
            <v>0</v>
          </cell>
          <cell r="LR44">
            <v>0</v>
          </cell>
          <cell r="LS44">
            <v>0</v>
          </cell>
          <cell r="LT44">
            <v>0</v>
          </cell>
          <cell r="LU44">
            <v>0</v>
          </cell>
          <cell r="LV44">
            <v>0</v>
          </cell>
          <cell r="LW44">
            <v>0</v>
          </cell>
          <cell r="LX44">
            <v>0</v>
          </cell>
          <cell r="LY44">
            <v>0</v>
          </cell>
          <cell r="LZ44">
            <v>0</v>
          </cell>
          <cell r="MA44">
            <v>0</v>
          </cell>
          <cell r="MB44">
            <v>0</v>
          </cell>
          <cell r="MC44">
            <v>0</v>
          </cell>
          <cell r="MD44">
            <v>0</v>
          </cell>
          <cell r="ME44">
            <v>0</v>
          </cell>
          <cell r="MF44">
            <v>0</v>
          </cell>
          <cell r="MG44">
            <v>0</v>
          </cell>
          <cell r="MH44">
            <v>0</v>
          </cell>
          <cell r="MI44">
            <v>0</v>
          </cell>
          <cell r="MJ44">
            <v>0</v>
          </cell>
          <cell r="MK44">
            <v>0</v>
          </cell>
          <cell r="ML44">
            <v>0</v>
          </cell>
          <cell r="MM44">
            <v>0</v>
          </cell>
          <cell r="MN44">
            <v>0</v>
          </cell>
          <cell r="MO44">
            <v>0</v>
          </cell>
          <cell r="MP44">
            <v>0</v>
          </cell>
          <cell r="MQ44">
            <v>0</v>
          </cell>
          <cell r="MR44">
            <v>0</v>
          </cell>
          <cell r="MS44">
            <v>0</v>
          </cell>
          <cell r="MT44">
            <v>0</v>
          </cell>
          <cell r="MU44">
            <v>0</v>
          </cell>
          <cell r="MV44">
            <v>0</v>
          </cell>
          <cell r="MW44">
            <v>0</v>
          </cell>
          <cell r="MX44">
            <v>0</v>
          </cell>
          <cell r="MY44">
            <v>0</v>
          </cell>
          <cell r="MZ44">
            <v>0</v>
          </cell>
          <cell r="NA44">
            <v>0</v>
          </cell>
          <cell r="NB44">
            <v>0</v>
          </cell>
          <cell r="NC44">
            <v>0</v>
          </cell>
          <cell r="ND44">
            <v>0</v>
          </cell>
          <cell r="NE44">
            <v>0</v>
          </cell>
          <cell r="NF44">
            <v>0</v>
          </cell>
          <cell r="NG44">
            <v>0</v>
          </cell>
          <cell r="NH44">
            <v>0</v>
          </cell>
          <cell r="NI44">
            <v>0</v>
          </cell>
          <cell r="NJ44">
            <v>0</v>
          </cell>
          <cell r="NK44">
            <v>0</v>
          </cell>
          <cell r="NL44">
            <v>0</v>
          </cell>
          <cell r="NM44">
            <v>0</v>
          </cell>
          <cell r="NN44">
            <v>0</v>
          </cell>
          <cell r="NO44">
            <v>0</v>
          </cell>
          <cell r="NP44">
            <v>0</v>
          </cell>
          <cell r="NQ44">
            <v>0</v>
          </cell>
          <cell r="NR44">
            <v>0</v>
          </cell>
          <cell r="NS44">
            <v>0</v>
          </cell>
          <cell r="NT44">
            <v>0</v>
          </cell>
          <cell r="NU44">
            <v>0</v>
          </cell>
          <cell r="NV44">
            <v>0</v>
          </cell>
          <cell r="NW44">
            <v>0</v>
          </cell>
          <cell r="NX44">
            <v>0</v>
          </cell>
          <cell r="NY44">
            <v>0</v>
          </cell>
          <cell r="NZ44">
            <v>0</v>
          </cell>
          <cell r="OA44">
            <v>0</v>
          </cell>
          <cell r="OB44">
            <v>0</v>
          </cell>
          <cell r="OC44">
            <v>0</v>
          </cell>
          <cell r="OD44">
            <v>0</v>
          </cell>
          <cell r="OE44">
            <v>0</v>
          </cell>
          <cell r="OF44">
            <v>0</v>
          </cell>
          <cell r="OG44">
            <v>0</v>
          </cell>
          <cell r="OH44">
            <v>0</v>
          </cell>
          <cell r="OI44">
            <v>0</v>
          </cell>
          <cell r="OJ44">
            <v>0</v>
          </cell>
          <cell r="OK44">
            <v>0</v>
          </cell>
          <cell r="OL44">
            <v>0</v>
          </cell>
          <cell r="OM44">
            <v>0</v>
          </cell>
          <cell r="ON44">
            <v>0</v>
          </cell>
          <cell r="OO44">
            <v>0</v>
          </cell>
          <cell r="OP44">
            <v>0</v>
          </cell>
          <cell r="OQ44">
            <v>0</v>
          </cell>
          <cell r="OR44">
            <v>0</v>
          </cell>
          <cell r="OS44">
            <v>0</v>
          </cell>
          <cell r="OT44">
            <v>0</v>
          </cell>
          <cell r="OU44">
            <v>0</v>
          </cell>
          <cell r="OV44">
            <v>0</v>
          </cell>
          <cell r="OW44">
            <v>0</v>
          </cell>
          <cell r="OX44">
            <v>0</v>
          </cell>
          <cell r="OY44">
            <v>0</v>
          </cell>
          <cell r="OZ44">
            <v>0</v>
          </cell>
          <cell r="PA44">
            <v>0</v>
          </cell>
          <cell r="PB44">
            <v>0</v>
          </cell>
          <cell r="PC44">
            <v>0</v>
          </cell>
          <cell r="PD44">
            <v>0</v>
          </cell>
          <cell r="PE44">
            <v>0</v>
          </cell>
          <cell r="PF44">
            <v>0</v>
          </cell>
          <cell r="PG44">
            <v>0</v>
          </cell>
          <cell r="PH44">
            <v>0</v>
          </cell>
          <cell r="PI44">
            <v>0</v>
          </cell>
          <cell r="PJ44">
            <v>0</v>
          </cell>
          <cell r="PK44">
            <v>0</v>
          </cell>
          <cell r="PL44">
            <v>0</v>
          </cell>
          <cell r="PM44">
            <v>0</v>
          </cell>
          <cell r="PN44">
            <v>0</v>
          </cell>
          <cell r="PO44">
            <v>0</v>
          </cell>
          <cell r="PP44">
            <v>0</v>
          </cell>
          <cell r="PQ44">
            <v>0</v>
          </cell>
          <cell r="PR44">
            <v>0</v>
          </cell>
          <cell r="PS44">
            <v>0</v>
          </cell>
          <cell r="PT44">
            <v>0</v>
          </cell>
          <cell r="PU44">
            <v>0</v>
          </cell>
          <cell r="PV44">
            <v>0</v>
          </cell>
          <cell r="PW44">
            <v>0</v>
          </cell>
          <cell r="PX44">
            <v>0</v>
          </cell>
          <cell r="PY44">
            <v>0</v>
          </cell>
          <cell r="PZ44">
            <v>0</v>
          </cell>
          <cell r="QA44">
            <v>0</v>
          </cell>
          <cell r="QB44">
            <v>0</v>
          </cell>
          <cell r="QC44">
            <v>0</v>
          </cell>
          <cell r="QD44">
            <v>0</v>
          </cell>
          <cell r="QE44">
            <v>0</v>
          </cell>
          <cell r="QF44">
            <v>0</v>
          </cell>
          <cell r="QG44">
            <v>0</v>
          </cell>
          <cell r="QH44">
            <v>0</v>
          </cell>
          <cell r="QI44">
            <v>0</v>
          </cell>
          <cell r="QJ44">
            <v>0</v>
          </cell>
          <cell r="QK44">
            <v>0</v>
          </cell>
          <cell r="QL44">
            <v>0</v>
          </cell>
          <cell r="QM44">
            <v>0</v>
          </cell>
          <cell r="QN44">
            <v>0</v>
          </cell>
          <cell r="QO44">
            <v>0</v>
          </cell>
          <cell r="QP44">
            <v>0</v>
          </cell>
          <cell r="QQ44">
            <v>0</v>
          </cell>
          <cell r="QR44">
            <v>0</v>
          </cell>
          <cell r="QS44">
            <v>0</v>
          </cell>
          <cell r="QT44">
            <v>0</v>
          </cell>
          <cell r="QU44">
            <v>0</v>
          </cell>
          <cell r="QV44">
            <v>0</v>
          </cell>
          <cell r="QW44">
            <v>0</v>
          </cell>
          <cell r="QX44">
            <v>0</v>
          </cell>
          <cell r="QY44">
            <v>0</v>
          </cell>
          <cell r="QZ44">
            <v>0</v>
          </cell>
          <cell r="RA44">
            <v>0</v>
          </cell>
          <cell r="RB44">
            <v>0</v>
          </cell>
          <cell r="RC44">
            <v>0</v>
          </cell>
          <cell r="RD44">
            <v>0</v>
          </cell>
          <cell r="RE44">
            <v>0</v>
          </cell>
          <cell r="RF44">
            <v>0</v>
          </cell>
          <cell r="RG44">
            <v>0</v>
          </cell>
          <cell r="RH44">
            <v>0</v>
          </cell>
          <cell r="RI44">
            <v>0</v>
          </cell>
          <cell r="RJ44">
            <v>0</v>
          </cell>
          <cell r="RK44">
            <v>0</v>
          </cell>
          <cell r="RL44">
            <v>0</v>
          </cell>
          <cell r="RM44">
            <v>0</v>
          </cell>
          <cell r="RN44">
            <v>0</v>
          </cell>
          <cell r="RO44">
            <v>0</v>
          </cell>
          <cell r="RP44">
            <v>0</v>
          </cell>
          <cell r="RQ44">
            <v>0</v>
          </cell>
          <cell r="RR44">
            <v>0</v>
          </cell>
          <cell r="RS44">
            <v>0</v>
          </cell>
          <cell r="RT44">
            <v>0</v>
          </cell>
          <cell r="RU44">
            <v>0</v>
          </cell>
          <cell r="RV44">
            <v>0</v>
          </cell>
          <cell r="RW44">
            <v>0</v>
          </cell>
          <cell r="RX44">
            <v>0</v>
          </cell>
          <cell r="RY44">
            <v>0</v>
          </cell>
          <cell r="RZ44">
            <v>0</v>
          </cell>
          <cell r="SA44">
            <v>0</v>
          </cell>
          <cell r="SB44">
            <v>0</v>
          </cell>
          <cell r="SC44">
            <v>0</v>
          </cell>
          <cell r="SD44">
            <v>0</v>
          </cell>
          <cell r="SE44">
            <v>0</v>
          </cell>
          <cell r="SF44">
            <v>0</v>
          </cell>
          <cell r="SG44">
            <v>0</v>
          </cell>
          <cell r="SH44">
            <v>0</v>
          </cell>
          <cell r="SI44">
            <v>0</v>
          </cell>
          <cell r="SJ44">
            <v>861</v>
          </cell>
        </row>
      </sheetData>
      <sheetData sheetId="2">
        <row r="1">
          <cell r="A1" t="str">
            <v>PAPER 2</v>
          </cell>
          <cell r="C1" t="str">
            <v xml:space="preserve">Enter Manually or Copy (&amp; paste values from Results Plus) data into cell E2 </v>
          </cell>
          <cell r="E1">
            <v>1</v>
          </cell>
          <cell r="F1">
            <v>2</v>
          </cell>
          <cell r="G1">
            <v>3</v>
          </cell>
          <cell r="H1">
            <v>4</v>
          </cell>
          <cell r="I1">
            <v>5</v>
          </cell>
          <cell r="J1">
            <v>6</v>
          </cell>
          <cell r="K1">
            <v>7</v>
          </cell>
          <cell r="L1">
            <v>8</v>
          </cell>
          <cell r="M1">
            <v>9</v>
          </cell>
          <cell r="N1">
            <v>10</v>
          </cell>
          <cell r="O1">
            <v>11</v>
          </cell>
          <cell r="P1">
            <v>12</v>
          </cell>
          <cell r="Q1">
            <v>13</v>
          </cell>
          <cell r="R1">
            <v>14</v>
          </cell>
          <cell r="S1">
            <v>15</v>
          </cell>
          <cell r="T1">
            <v>16</v>
          </cell>
          <cell r="U1">
            <v>17</v>
          </cell>
          <cell r="V1">
            <v>18</v>
          </cell>
          <cell r="W1">
            <v>19</v>
          </cell>
          <cell r="X1">
            <v>20</v>
          </cell>
          <cell r="Y1">
            <v>21</v>
          </cell>
          <cell r="Z1">
            <v>22</v>
          </cell>
          <cell r="AA1">
            <v>23</v>
          </cell>
          <cell r="AB1">
            <v>24</v>
          </cell>
          <cell r="AC1">
            <v>25</v>
          </cell>
          <cell r="AD1">
            <v>26</v>
          </cell>
          <cell r="AE1">
            <v>27</v>
          </cell>
          <cell r="AF1">
            <v>28</v>
          </cell>
          <cell r="AG1">
            <v>29</v>
          </cell>
          <cell r="AH1">
            <v>30</v>
          </cell>
          <cell r="AI1">
            <v>31</v>
          </cell>
          <cell r="AJ1">
            <v>32</v>
          </cell>
          <cell r="AK1">
            <v>33</v>
          </cell>
          <cell r="AL1">
            <v>34</v>
          </cell>
          <cell r="AM1">
            <v>35</v>
          </cell>
          <cell r="AN1">
            <v>36</v>
          </cell>
          <cell r="AO1">
            <v>37</v>
          </cell>
          <cell r="AP1">
            <v>38</v>
          </cell>
          <cell r="AQ1">
            <v>39</v>
          </cell>
          <cell r="AR1">
            <v>40</v>
          </cell>
          <cell r="AS1">
            <v>41</v>
          </cell>
          <cell r="AT1">
            <v>42</v>
          </cell>
          <cell r="AU1">
            <v>43</v>
          </cell>
          <cell r="AV1">
            <v>44</v>
          </cell>
          <cell r="AW1">
            <v>45</v>
          </cell>
          <cell r="AX1">
            <v>46</v>
          </cell>
          <cell r="AY1">
            <v>47</v>
          </cell>
          <cell r="AZ1">
            <v>48</v>
          </cell>
          <cell r="BA1">
            <v>49</v>
          </cell>
          <cell r="BB1">
            <v>50</v>
          </cell>
          <cell r="BC1">
            <v>51</v>
          </cell>
          <cell r="BD1">
            <v>52</v>
          </cell>
          <cell r="BE1">
            <v>53</v>
          </cell>
          <cell r="BF1">
            <v>54</v>
          </cell>
          <cell r="BG1">
            <v>55</v>
          </cell>
          <cell r="BH1">
            <v>56</v>
          </cell>
          <cell r="BI1">
            <v>57</v>
          </cell>
          <cell r="BJ1">
            <v>58</v>
          </cell>
          <cell r="BK1">
            <v>59</v>
          </cell>
          <cell r="BL1">
            <v>60</v>
          </cell>
          <cell r="BM1">
            <v>61</v>
          </cell>
          <cell r="BN1">
            <v>62</v>
          </cell>
          <cell r="BO1">
            <v>63</v>
          </cell>
          <cell r="BP1">
            <v>64</v>
          </cell>
          <cell r="BQ1">
            <v>65</v>
          </cell>
          <cell r="BR1">
            <v>66</v>
          </cell>
          <cell r="BS1">
            <v>67</v>
          </cell>
          <cell r="BT1">
            <v>68</v>
          </cell>
          <cell r="BU1">
            <v>69</v>
          </cell>
          <cell r="BV1">
            <v>70</v>
          </cell>
          <cell r="BW1">
            <v>71</v>
          </cell>
          <cell r="BX1">
            <v>72</v>
          </cell>
          <cell r="BY1">
            <v>73</v>
          </cell>
          <cell r="BZ1">
            <v>74</v>
          </cell>
          <cell r="CA1">
            <v>75</v>
          </cell>
          <cell r="CB1">
            <v>76</v>
          </cell>
          <cell r="CC1">
            <v>77</v>
          </cell>
          <cell r="CD1">
            <v>78</v>
          </cell>
          <cell r="CE1">
            <v>79</v>
          </cell>
          <cell r="CF1">
            <v>80</v>
          </cell>
          <cell r="CG1">
            <v>81</v>
          </cell>
          <cell r="CH1">
            <v>82</v>
          </cell>
          <cell r="CI1">
            <v>83</v>
          </cell>
          <cell r="CJ1">
            <v>84</v>
          </cell>
          <cell r="CK1">
            <v>85</v>
          </cell>
          <cell r="CL1">
            <v>86</v>
          </cell>
          <cell r="CM1">
            <v>87</v>
          </cell>
          <cell r="CN1">
            <v>88</v>
          </cell>
          <cell r="CO1">
            <v>89</v>
          </cell>
          <cell r="CP1">
            <v>90</v>
          </cell>
          <cell r="CQ1">
            <v>91</v>
          </cell>
          <cell r="CR1">
            <v>92</v>
          </cell>
          <cell r="CS1">
            <v>93</v>
          </cell>
          <cell r="CT1">
            <v>94</v>
          </cell>
          <cell r="CU1">
            <v>95</v>
          </cell>
          <cell r="CV1">
            <v>96</v>
          </cell>
          <cell r="CW1">
            <v>97</v>
          </cell>
          <cell r="CX1">
            <v>98</v>
          </cell>
          <cell r="CY1">
            <v>99</v>
          </cell>
          <cell r="CZ1">
            <v>100</v>
          </cell>
          <cell r="DA1">
            <v>101</v>
          </cell>
          <cell r="DB1">
            <v>102</v>
          </cell>
          <cell r="DC1">
            <v>103</v>
          </cell>
          <cell r="DD1">
            <v>104</v>
          </cell>
          <cell r="DE1">
            <v>105</v>
          </cell>
          <cell r="DF1">
            <v>106</v>
          </cell>
          <cell r="DG1">
            <v>107</v>
          </cell>
          <cell r="DH1">
            <v>108</v>
          </cell>
          <cell r="DI1">
            <v>109</v>
          </cell>
          <cell r="DJ1">
            <v>110</v>
          </cell>
          <cell r="DK1">
            <v>111</v>
          </cell>
          <cell r="DL1">
            <v>112</v>
          </cell>
          <cell r="DM1">
            <v>113</v>
          </cell>
          <cell r="DN1">
            <v>114</v>
          </cell>
          <cell r="DO1">
            <v>115</v>
          </cell>
          <cell r="DP1">
            <v>116</v>
          </cell>
          <cell r="DQ1">
            <v>117</v>
          </cell>
          <cell r="DR1">
            <v>118</v>
          </cell>
          <cell r="DS1">
            <v>119</v>
          </cell>
          <cell r="DT1">
            <v>120</v>
          </cell>
          <cell r="DU1">
            <v>121</v>
          </cell>
          <cell r="DV1">
            <v>122</v>
          </cell>
          <cell r="DW1">
            <v>123</v>
          </cell>
          <cell r="DX1">
            <v>124</v>
          </cell>
          <cell r="DY1">
            <v>125</v>
          </cell>
          <cell r="DZ1">
            <v>126</v>
          </cell>
          <cell r="EA1">
            <v>127</v>
          </cell>
          <cell r="EB1">
            <v>128</v>
          </cell>
          <cell r="EC1">
            <v>129</v>
          </cell>
          <cell r="ED1">
            <v>130</v>
          </cell>
          <cell r="EE1">
            <v>131</v>
          </cell>
          <cell r="EF1">
            <v>132</v>
          </cell>
          <cell r="EG1">
            <v>133</v>
          </cell>
          <cell r="EH1">
            <v>134</v>
          </cell>
          <cell r="EI1">
            <v>135</v>
          </cell>
          <cell r="EJ1">
            <v>136</v>
          </cell>
          <cell r="EK1">
            <v>137</v>
          </cell>
          <cell r="EL1">
            <v>138</v>
          </cell>
          <cell r="EM1">
            <v>139</v>
          </cell>
          <cell r="EN1">
            <v>140</v>
          </cell>
          <cell r="EO1">
            <v>141</v>
          </cell>
          <cell r="EP1">
            <v>142</v>
          </cell>
          <cell r="EQ1">
            <v>143</v>
          </cell>
          <cell r="ER1">
            <v>144</v>
          </cell>
          <cell r="ES1">
            <v>145</v>
          </cell>
          <cell r="ET1">
            <v>146</v>
          </cell>
          <cell r="EU1">
            <v>147</v>
          </cell>
          <cell r="EV1">
            <v>148</v>
          </cell>
          <cell r="EW1">
            <v>149</v>
          </cell>
          <cell r="EX1">
            <v>150</v>
          </cell>
          <cell r="EY1">
            <v>151</v>
          </cell>
          <cell r="EZ1">
            <v>152</v>
          </cell>
          <cell r="FA1">
            <v>153</v>
          </cell>
          <cell r="FB1">
            <v>154</v>
          </cell>
          <cell r="FC1">
            <v>155</v>
          </cell>
          <cell r="FD1">
            <v>156</v>
          </cell>
          <cell r="FE1">
            <v>157</v>
          </cell>
          <cell r="FF1">
            <v>158</v>
          </cell>
          <cell r="FG1">
            <v>159</v>
          </cell>
          <cell r="FH1">
            <v>160</v>
          </cell>
          <cell r="FI1">
            <v>161</v>
          </cell>
          <cell r="FJ1">
            <v>162</v>
          </cell>
          <cell r="FK1">
            <v>163</v>
          </cell>
          <cell r="FL1">
            <v>164</v>
          </cell>
          <cell r="FM1">
            <v>165</v>
          </cell>
          <cell r="FN1">
            <v>166</v>
          </cell>
          <cell r="FO1">
            <v>167</v>
          </cell>
          <cell r="FP1">
            <v>168</v>
          </cell>
          <cell r="FQ1">
            <v>169</v>
          </cell>
          <cell r="FR1">
            <v>170</v>
          </cell>
          <cell r="FS1">
            <v>171</v>
          </cell>
          <cell r="FT1">
            <v>172</v>
          </cell>
          <cell r="FU1">
            <v>173</v>
          </cell>
          <cell r="FV1">
            <v>174</v>
          </cell>
          <cell r="FW1">
            <v>175</v>
          </cell>
          <cell r="FX1">
            <v>176</v>
          </cell>
          <cell r="FY1">
            <v>177</v>
          </cell>
          <cell r="FZ1">
            <v>178</v>
          </cell>
          <cell r="GA1">
            <v>179</v>
          </cell>
          <cell r="GB1">
            <v>180</v>
          </cell>
          <cell r="GC1">
            <v>181</v>
          </cell>
          <cell r="GD1">
            <v>182</v>
          </cell>
          <cell r="GE1">
            <v>183</v>
          </cell>
          <cell r="GF1">
            <v>184</v>
          </cell>
          <cell r="GG1">
            <v>185</v>
          </cell>
          <cell r="GH1">
            <v>186</v>
          </cell>
          <cell r="GI1">
            <v>187</v>
          </cell>
          <cell r="GJ1">
            <v>188</v>
          </cell>
          <cell r="GK1">
            <v>189</v>
          </cell>
          <cell r="GL1">
            <v>190</v>
          </cell>
          <cell r="GM1">
            <v>191</v>
          </cell>
          <cell r="GN1">
            <v>192</v>
          </cell>
          <cell r="GO1">
            <v>193</v>
          </cell>
          <cell r="GP1">
            <v>194</v>
          </cell>
          <cell r="GQ1">
            <v>195</v>
          </cell>
          <cell r="GR1">
            <v>196</v>
          </cell>
          <cell r="GS1">
            <v>197</v>
          </cell>
          <cell r="GT1">
            <v>198</v>
          </cell>
          <cell r="GU1">
            <v>199</v>
          </cell>
          <cell r="GV1">
            <v>200</v>
          </cell>
          <cell r="GW1">
            <v>201</v>
          </cell>
          <cell r="GX1">
            <v>202</v>
          </cell>
          <cell r="GY1">
            <v>203</v>
          </cell>
          <cell r="GZ1">
            <v>204</v>
          </cell>
          <cell r="HA1">
            <v>205</v>
          </cell>
          <cell r="HB1">
            <v>206</v>
          </cell>
          <cell r="HC1">
            <v>207</v>
          </cell>
          <cell r="HD1">
            <v>208</v>
          </cell>
          <cell r="HE1">
            <v>209</v>
          </cell>
          <cell r="HF1">
            <v>210</v>
          </cell>
          <cell r="HG1">
            <v>211</v>
          </cell>
          <cell r="HH1">
            <v>212</v>
          </cell>
          <cell r="HI1">
            <v>213</v>
          </cell>
          <cell r="HJ1">
            <v>214</v>
          </cell>
          <cell r="HK1">
            <v>215</v>
          </cell>
          <cell r="HL1">
            <v>216</v>
          </cell>
          <cell r="HM1">
            <v>217</v>
          </cell>
          <cell r="HN1">
            <v>218</v>
          </cell>
          <cell r="HO1">
            <v>219</v>
          </cell>
          <cell r="HP1">
            <v>220</v>
          </cell>
          <cell r="HQ1">
            <v>221</v>
          </cell>
          <cell r="HR1">
            <v>222</v>
          </cell>
          <cell r="HS1">
            <v>223</v>
          </cell>
          <cell r="HT1">
            <v>224</v>
          </cell>
          <cell r="HU1">
            <v>225</v>
          </cell>
          <cell r="HV1">
            <v>226</v>
          </cell>
          <cell r="HW1">
            <v>227</v>
          </cell>
          <cell r="HX1">
            <v>228</v>
          </cell>
          <cell r="HY1">
            <v>229</v>
          </cell>
          <cell r="HZ1">
            <v>230</v>
          </cell>
          <cell r="IA1">
            <v>231</v>
          </cell>
          <cell r="IB1">
            <v>232</v>
          </cell>
          <cell r="IC1">
            <v>233</v>
          </cell>
          <cell r="ID1">
            <v>234</v>
          </cell>
          <cell r="IE1">
            <v>235</v>
          </cell>
          <cell r="IF1">
            <v>236</v>
          </cell>
          <cell r="IG1">
            <v>237</v>
          </cell>
          <cell r="IH1">
            <v>238</v>
          </cell>
          <cell r="II1">
            <v>239</v>
          </cell>
          <cell r="IJ1">
            <v>240</v>
          </cell>
          <cell r="IK1">
            <v>241</v>
          </cell>
          <cell r="IL1">
            <v>242</v>
          </cell>
          <cell r="IM1">
            <v>243</v>
          </cell>
          <cell r="IN1">
            <v>244</v>
          </cell>
          <cell r="IO1">
            <v>245</v>
          </cell>
          <cell r="IP1">
            <v>246</v>
          </cell>
          <cell r="IQ1">
            <v>247</v>
          </cell>
          <cell r="IR1">
            <v>248</v>
          </cell>
          <cell r="IS1">
            <v>249</v>
          </cell>
          <cell r="IT1">
            <v>250</v>
          </cell>
          <cell r="IU1">
            <v>251</v>
          </cell>
          <cell r="IV1">
            <v>252</v>
          </cell>
          <cell r="IW1">
            <v>253</v>
          </cell>
          <cell r="IX1">
            <v>254</v>
          </cell>
          <cell r="IY1">
            <v>255</v>
          </cell>
          <cell r="IZ1">
            <v>256</v>
          </cell>
          <cell r="JA1">
            <v>257</v>
          </cell>
          <cell r="JB1">
            <v>258</v>
          </cell>
          <cell r="JC1">
            <v>259</v>
          </cell>
          <cell r="JD1">
            <v>260</v>
          </cell>
          <cell r="JE1">
            <v>261</v>
          </cell>
          <cell r="JF1">
            <v>262</v>
          </cell>
          <cell r="JG1">
            <v>263</v>
          </cell>
          <cell r="JH1">
            <v>264</v>
          </cell>
          <cell r="JI1">
            <v>265</v>
          </cell>
          <cell r="JJ1">
            <v>266</v>
          </cell>
          <cell r="JK1">
            <v>267</v>
          </cell>
          <cell r="JL1">
            <v>268</v>
          </cell>
          <cell r="JM1">
            <v>269</v>
          </cell>
          <cell r="JN1">
            <v>270</v>
          </cell>
          <cell r="JO1">
            <v>271</v>
          </cell>
          <cell r="JP1">
            <v>272</v>
          </cell>
          <cell r="JQ1">
            <v>273</v>
          </cell>
          <cell r="JR1">
            <v>274</v>
          </cell>
          <cell r="JS1">
            <v>275</v>
          </cell>
          <cell r="JT1">
            <v>276</v>
          </cell>
          <cell r="JU1">
            <v>277</v>
          </cell>
          <cell r="JV1">
            <v>278</v>
          </cell>
          <cell r="JW1">
            <v>279</v>
          </cell>
          <cell r="JX1">
            <v>280</v>
          </cell>
          <cell r="JY1">
            <v>281</v>
          </cell>
          <cell r="JZ1">
            <v>282</v>
          </cell>
          <cell r="KA1">
            <v>283</v>
          </cell>
          <cell r="KB1">
            <v>284</v>
          </cell>
          <cell r="KC1">
            <v>285</v>
          </cell>
          <cell r="KD1">
            <v>286</v>
          </cell>
          <cell r="KE1">
            <v>287</v>
          </cell>
          <cell r="KF1">
            <v>288</v>
          </cell>
          <cell r="KG1">
            <v>289</v>
          </cell>
          <cell r="KH1">
            <v>290</v>
          </cell>
          <cell r="KI1">
            <v>291</v>
          </cell>
          <cell r="KJ1">
            <v>292</v>
          </cell>
          <cell r="KK1">
            <v>293</v>
          </cell>
          <cell r="KL1">
            <v>294</v>
          </cell>
          <cell r="KM1">
            <v>295</v>
          </cell>
          <cell r="KN1">
            <v>296</v>
          </cell>
          <cell r="KO1">
            <v>297</v>
          </cell>
          <cell r="KP1">
            <v>298</v>
          </cell>
          <cell r="KQ1">
            <v>299</v>
          </cell>
          <cell r="KR1">
            <v>300</v>
          </cell>
          <cell r="KS1">
            <v>301</v>
          </cell>
          <cell r="KT1">
            <v>302</v>
          </cell>
          <cell r="KU1">
            <v>303</v>
          </cell>
          <cell r="KV1">
            <v>304</v>
          </cell>
          <cell r="KW1">
            <v>305</v>
          </cell>
          <cell r="KX1">
            <v>306</v>
          </cell>
          <cell r="KY1">
            <v>307</v>
          </cell>
          <cell r="KZ1">
            <v>308</v>
          </cell>
          <cell r="LA1">
            <v>309</v>
          </cell>
          <cell r="LB1">
            <v>310</v>
          </cell>
          <cell r="LC1">
            <v>311</v>
          </cell>
          <cell r="LD1">
            <v>312</v>
          </cell>
          <cell r="LE1">
            <v>313</v>
          </cell>
          <cell r="LF1">
            <v>314</v>
          </cell>
          <cell r="LG1">
            <v>315</v>
          </cell>
          <cell r="LH1">
            <v>316</v>
          </cell>
          <cell r="LI1">
            <v>317</v>
          </cell>
          <cell r="LJ1">
            <v>318</v>
          </cell>
          <cell r="LK1">
            <v>319</v>
          </cell>
          <cell r="LL1">
            <v>320</v>
          </cell>
          <cell r="LM1">
            <v>321</v>
          </cell>
          <cell r="LN1">
            <v>322</v>
          </cell>
          <cell r="LO1">
            <v>323</v>
          </cell>
          <cell r="LP1">
            <v>324</v>
          </cell>
          <cell r="LQ1">
            <v>325</v>
          </cell>
          <cell r="LR1">
            <v>326</v>
          </cell>
          <cell r="LS1">
            <v>327</v>
          </cell>
          <cell r="LT1">
            <v>328</v>
          </cell>
          <cell r="LU1">
            <v>329</v>
          </cell>
          <cell r="LV1">
            <v>330</v>
          </cell>
          <cell r="LW1">
            <v>331</v>
          </cell>
          <cell r="LX1">
            <v>332</v>
          </cell>
          <cell r="LY1">
            <v>333</v>
          </cell>
          <cell r="LZ1">
            <v>334</v>
          </cell>
          <cell r="MA1">
            <v>335</v>
          </cell>
          <cell r="MB1">
            <v>336</v>
          </cell>
          <cell r="MC1">
            <v>337</v>
          </cell>
          <cell r="MD1">
            <v>338</v>
          </cell>
          <cell r="ME1">
            <v>339</v>
          </cell>
          <cell r="MF1">
            <v>340</v>
          </cell>
          <cell r="MG1">
            <v>341</v>
          </cell>
          <cell r="MH1">
            <v>342</v>
          </cell>
          <cell r="MI1">
            <v>343</v>
          </cell>
          <cell r="MJ1">
            <v>344</v>
          </cell>
          <cell r="MK1">
            <v>345</v>
          </cell>
          <cell r="ML1">
            <v>346</v>
          </cell>
          <cell r="MM1">
            <v>347</v>
          </cell>
          <cell r="MN1">
            <v>348</v>
          </cell>
          <cell r="MO1">
            <v>349</v>
          </cell>
          <cell r="MP1">
            <v>350</v>
          </cell>
          <cell r="MQ1">
            <v>351</v>
          </cell>
          <cell r="MR1">
            <v>352</v>
          </cell>
          <cell r="MS1">
            <v>353</v>
          </cell>
          <cell r="MT1">
            <v>354</v>
          </cell>
          <cell r="MU1">
            <v>355</v>
          </cell>
          <cell r="MV1">
            <v>356</v>
          </cell>
          <cell r="MW1">
            <v>357</v>
          </cell>
          <cell r="MX1">
            <v>358</v>
          </cell>
          <cell r="MY1">
            <v>359</v>
          </cell>
          <cell r="MZ1">
            <v>360</v>
          </cell>
          <cell r="NA1">
            <v>361</v>
          </cell>
          <cell r="NB1">
            <v>362</v>
          </cell>
          <cell r="NC1">
            <v>363</v>
          </cell>
          <cell r="ND1">
            <v>364</v>
          </cell>
          <cell r="NE1">
            <v>365</v>
          </cell>
          <cell r="NF1">
            <v>366</v>
          </cell>
          <cell r="NG1">
            <v>367</v>
          </cell>
          <cell r="NH1">
            <v>368</v>
          </cell>
          <cell r="NI1">
            <v>369</v>
          </cell>
          <cell r="NJ1">
            <v>370</v>
          </cell>
          <cell r="NK1">
            <v>371</v>
          </cell>
          <cell r="NL1">
            <v>372</v>
          </cell>
          <cell r="NM1">
            <v>373</v>
          </cell>
          <cell r="NN1">
            <v>374</v>
          </cell>
          <cell r="NO1">
            <v>375</v>
          </cell>
          <cell r="NP1">
            <v>376</v>
          </cell>
          <cell r="NQ1">
            <v>377</v>
          </cell>
          <cell r="NR1">
            <v>378</v>
          </cell>
          <cell r="NS1">
            <v>379</v>
          </cell>
          <cell r="NT1">
            <v>380</v>
          </cell>
          <cell r="NU1">
            <v>381</v>
          </cell>
          <cell r="NV1">
            <v>382</v>
          </cell>
          <cell r="NW1">
            <v>383</v>
          </cell>
          <cell r="NX1">
            <v>384</v>
          </cell>
          <cell r="NY1">
            <v>385</v>
          </cell>
          <cell r="NZ1">
            <v>386</v>
          </cell>
          <cell r="OA1">
            <v>387</v>
          </cell>
          <cell r="OB1">
            <v>388</v>
          </cell>
          <cell r="OC1">
            <v>389</v>
          </cell>
          <cell r="OD1">
            <v>390</v>
          </cell>
          <cell r="OE1">
            <v>391</v>
          </cell>
          <cell r="OF1">
            <v>392</v>
          </cell>
          <cell r="OG1">
            <v>393</v>
          </cell>
          <cell r="OH1">
            <v>394</v>
          </cell>
          <cell r="OI1">
            <v>395</v>
          </cell>
          <cell r="OJ1">
            <v>396</v>
          </cell>
          <cell r="OK1">
            <v>397</v>
          </cell>
          <cell r="OL1">
            <v>398</v>
          </cell>
          <cell r="OM1">
            <v>399</v>
          </cell>
          <cell r="ON1">
            <v>400</v>
          </cell>
          <cell r="OO1">
            <v>401</v>
          </cell>
          <cell r="OP1">
            <v>402</v>
          </cell>
          <cell r="OQ1">
            <v>403</v>
          </cell>
          <cell r="OR1">
            <v>404</v>
          </cell>
          <cell r="OS1">
            <v>405</v>
          </cell>
          <cell r="OT1">
            <v>406</v>
          </cell>
          <cell r="OU1">
            <v>407</v>
          </cell>
          <cell r="OV1">
            <v>408</v>
          </cell>
          <cell r="OW1">
            <v>409</v>
          </cell>
          <cell r="OX1">
            <v>410</v>
          </cell>
          <cell r="OY1">
            <v>411</v>
          </cell>
          <cell r="OZ1">
            <v>412</v>
          </cell>
          <cell r="PA1">
            <v>413</v>
          </cell>
          <cell r="PB1">
            <v>414</v>
          </cell>
          <cell r="PC1">
            <v>415</v>
          </cell>
          <cell r="PD1">
            <v>416</v>
          </cell>
          <cell r="PE1">
            <v>417</v>
          </cell>
          <cell r="PF1">
            <v>418</v>
          </cell>
          <cell r="PG1">
            <v>419</v>
          </cell>
          <cell r="PH1">
            <v>420</v>
          </cell>
          <cell r="PI1">
            <v>421</v>
          </cell>
          <cell r="PJ1">
            <v>422</v>
          </cell>
          <cell r="PK1">
            <v>423</v>
          </cell>
          <cell r="PL1">
            <v>424</v>
          </cell>
          <cell r="PM1">
            <v>425</v>
          </cell>
          <cell r="PN1">
            <v>426</v>
          </cell>
          <cell r="PO1">
            <v>427</v>
          </cell>
          <cell r="PP1">
            <v>428</v>
          </cell>
          <cell r="PQ1">
            <v>429</v>
          </cell>
          <cell r="PR1">
            <v>430</v>
          </cell>
          <cell r="PS1">
            <v>431</v>
          </cell>
          <cell r="PT1">
            <v>432</v>
          </cell>
          <cell r="PU1">
            <v>433</v>
          </cell>
          <cell r="PV1">
            <v>434</v>
          </cell>
          <cell r="PW1">
            <v>435</v>
          </cell>
          <cell r="PX1">
            <v>436</v>
          </cell>
          <cell r="PY1">
            <v>437</v>
          </cell>
          <cell r="PZ1">
            <v>438</v>
          </cell>
          <cell r="QA1">
            <v>439</v>
          </cell>
          <cell r="QB1">
            <v>440</v>
          </cell>
          <cell r="QC1">
            <v>441</v>
          </cell>
          <cell r="QD1">
            <v>442</v>
          </cell>
          <cell r="QE1">
            <v>443</v>
          </cell>
          <cell r="QF1">
            <v>444</v>
          </cell>
          <cell r="QG1">
            <v>445</v>
          </cell>
          <cell r="QH1">
            <v>446</v>
          </cell>
          <cell r="QI1">
            <v>447</v>
          </cell>
          <cell r="QJ1">
            <v>448</v>
          </cell>
          <cell r="QK1">
            <v>449</v>
          </cell>
          <cell r="QL1">
            <v>450</v>
          </cell>
          <cell r="QM1">
            <v>451</v>
          </cell>
          <cell r="QN1">
            <v>452</v>
          </cell>
          <cell r="QO1">
            <v>453</v>
          </cell>
          <cell r="QP1">
            <v>454</v>
          </cell>
          <cell r="QQ1">
            <v>455</v>
          </cell>
          <cell r="QR1">
            <v>456</v>
          </cell>
          <cell r="QS1">
            <v>457</v>
          </cell>
          <cell r="QT1">
            <v>458</v>
          </cell>
          <cell r="QU1">
            <v>459</v>
          </cell>
          <cell r="QV1">
            <v>460</v>
          </cell>
          <cell r="QW1">
            <v>461</v>
          </cell>
          <cell r="QX1">
            <v>462</v>
          </cell>
          <cell r="QY1">
            <v>463</v>
          </cell>
          <cell r="QZ1">
            <v>464</v>
          </cell>
          <cell r="RA1">
            <v>465</v>
          </cell>
          <cell r="RB1">
            <v>466</v>
          </cell>
          <cell r="RC1">
            <v>467</v>
          </cell>
          <cell r="RD1">
            <v>468</v>
          </cell>
          <cell r="RE1">
            <v>469</v>
          </cell>
          <cell r="RF1">
            <v>470</v>
          </cell>
          <cell r="RG1">
            <v>471</v>
          </cell>
          <cell r="RH1">
            <v>472</v>
          </cell>
          <cell r="RI1">
            <v>473</v>
          </cell>
          <cell r="RJ1">
            <v>474</v>
          </cell>
          <cell r="RK1">
            <v>475</v>
          </cell>
          <cell r="RL1">
            <v>476</v>
          </cell>
          <cell r="RM1">
            <v>477</v>
          </cell>
          <cell r="RN1">
            <v>478</v>
          </cell>
          <cell r="RO1">
            <v>479</v>
          </cell>
          <cell r="RP1">
            <v>480</v>
          </cell>
          <cell r="RQ1">
            <v>481</v>
          </cell>
          <cell r="RR1">
            <v>482</v>
          </cell>
          <cell r="RS1">
            <v>483</v>
          </cell>
          <cell r="RT1">
            <v>484</v>
          </cell>
          <cell r="RU1">
            <v>485</v>
          </cell>
          <cell r="RV1">
            <v>486</v>
          </cell>
          <cell r="RW1">
            <v>487</v>
          </cell>
          <cell r="RX1">
            <v>488</v>
          </cell>
          <cell r="RY1">
            <v>489</v>
          </cell>
          <cell r="RZ1">
            <v>490</v>
          </cell>
          <cell r="SA1">
            <v>491</v>
          </cell>
          <cell r="SB1">
            <v>492</v>
          </cell>
          <cell r="SC1">
            <v>493</v>
          </cell>
          <cell r="SD1">
            <v>494</v>
          </cell>
          <cell r="SE1">
            <v>495</v>
          </cell>
          <cell r="SF1">
            <v>496</v>
          </cell>
          <cell r="SG1">
            <v>497</v>
          </cell>
          <cell r="SH1">
            <v>498</v>
          </cell>
          <cell r="SI1">
            <v>499</v>
          </cell>
          <cell r="SJ1">
            <v>500</v>
          </cell>
        </row>
        <row r="2">
          <cell r="A2" t="str">
            <v>Questions /</v>
          </cell>
          <cell r="C2" t="str">
            <v>Topic</v>
          </cell>
          <cell r="D2" t="str">
            <v>MAX</v>
          </cell>
          <cell r="SJ2" t="str">
            <v xml:space="preserve">Example Student </v>
          </cell>
        </row>
        <row r="3">
          <cell r="A3" t="str">
            <v>1</v>
          </cell>
          <cell r="B3" t="str">
            <v>a</v>
          </cell>
          <cell r="C3" t="str">
            <v>Simplifying - like terms</v>
          </cell>
          <cell r="D3">
            <v>1</v>
          </cell>
          <cell r="SJ3">
            <v>1</v>
          </cell>
        </row>
        <row r="4">
          <cell r="A4" t="str">
            <v>1</v>
          </cell>
          <cell r="B4" t="str">
            <v>b</v>
          </cell>
          <cell r="D4">
            <v>1</v>
          </cell>
          <cell r="SJ4">
            <v>2</v>
          </cell>
        </row>
        <row r="5">
          <cell r="A5" t="str">
            <v>1</v>
          </cell>
          <cell r="B5" t="str">
            <v>c</v>
          </cell>
          <cell r="D5">
            <v>2</v>
          </cell>
          <cell r="SJ5">
            <v>3</v>
          </cell>
        </row>
        <row r="6">
          <cell r="A6">
            <v>2</v>
          </cell>
          <cell r="C6" t="str">
            <v>Rounding - Sig Figs</v>
          </cell>
          <cell r="D6">
            <v>1</v>
          </cell>
          <cell r="SJ6">
            <v>4</v>
          </cell>
        </row>
        <row r="7">
          <cell r="A7" t="str">
            <v>3</v>
          </cell>
          <cell r="B7" t="str">
            <v>a</v>
          </cell>
          <cell r="C7" t="str">
            <v>Interpret bar charts</v>
          </cell>
          <cell r="D7">
            <v>1</v>
          </cell>
          <cell r="SJ7">
            <v>5</v>
          </cell>
        </row>
        <row r="8">
          <cell r="A8" t="str">
            <v>3</v>
          </cell>
          <cell r="B8" t="str">
            <v>b</v>
          </cell>
          <cell r="C8" t="str">
            <v>Construct bar charts</v>
          </cell>
          <cell r="D8">
            <v>1</v>
          </cell>
          <cell r="SJ8">
            <v>6</v>
          </cell>
        </row>
        <row r="9">
          <cell r="A9" t="str">
            <v>3</v>
          </cell>
          <cell r="B9" t="str">
            <v>c</v>
          </cell>
          <cell r="C9" t="str">
            <v>Interpret bar charts</v>
          </cell>
          <cell r="D9">
            <v>1</v>
          </cell>
          <cell r="SJ9">
            <v>7</v>
          </cell>
        </row>
        <row r="10">
          <cell r="A10" t="str">
            <v>3</v>
          </cell>
          <cell r="B10" t="str">
            <v>d</v>
          </cell>
          <cell r="D10">
            <v>2</v>
          </cell>
          <cell r="SJ10">
            <v>8</v>
          </cell>
        </row>
        <row r="11">
          <cell r="A11">
            <v>4</v>
          </cell>
          <cell r="C11" t="str">
            <v>Order fractions</v>
          </cell>
          <cell r="D11">
            <v>2</v>
          </cell>
          <cell r="SJ11">
            <v>9</v>
          </cell>
        </row>
        <row r="12">
          <cell r="A12" t="str">
            <v>5</v>
          </cell>
          <cell r="B12" t="str">
            <v>a</v>
          </cell>
          <cell r="C12" t="str">
            <v>Interpret tally charts</v>
          </cell>
          <cell r="D12">
            <v>1</v>
          </cell>
          <cell r="SJ12">
            <v>10</v>
          </cell>
        </row>
        <row r="13">
          <cell r="A13" t="str">
            <v>5</v>
          </cell>
          <cell r="B13" t="str">
            <v>b</v>
          </cell>
          <cell r="C13" t="str">
            <v>Interpret pictograms</v>
          </cell>
          <cell r="D13">
            <v>1</v>
          </cell>
          <cell r="SJ13">
            <v>11</v>
          </cell>
        </row>
        <row r="14">
          <cell r="A14">
            <v>6</v>
          </cell>
          <cell r="C14" t="str">
            <v>Money</v>
          </cell>
          <cell r="D14">
            <v>4</v>
          </cell>
          <cell r="SJ14">
            <v>12</v>
          </cell>
        </row>
        <row r="15">
          <cell r="A15">
            <v>7</v>
          </cell>
          <cell r="C15" t="str">
            <v>Calculate probabilities</v>
          </cell>
          <cell r="D15">
            <v>1</v>
          </cell>
          <cell r="SJ15">
            <v>13</v>
          </cell>
        </row>
        <row r="16">
          <cell r="A16" t="str">
            <v>8</v>
          </cell>
          <cell r="B16" t="str">
            <v>a</v>
          </cell>
          <cell r="C16" t="str">
            <v>Squares, cubes, odd  etc</v>
          </cell>
          <cell r="D16">
            <v>1</v>
          </cell>
          <cell r="SJ16">
            <v>14</v>
          </cell>
        </row>
        <row r="17">
          <cell r="A17" t="str">
            <v>8</v>
          </cell>
          <cell r="B17" t="str">
            <v>b</v>
          </cell>
          <cell r="C17" t="str">
            <v>Multiples</v>
          </cell>
          <cell r="D17">
            <v>1</v>
          </cell>
          <cell r="SJ17">
            <v>15</v>
          </cell>
        </row>
        <row r="18">
          <cell r="A18" t="str">
            <v>8</v>
          </cell>
          <cell r="B18" t="str">
            <v>c</v>
          </cell>
          <cell r="C18" t="str">
            <v>Factors, multiples, primes</v>
          </cell>
          <cell r="D18">
            <v>1</v>
          </cell>
          <cell r="SJ18">
            <v>16</v>
          </cell>
        </row>
        <row r="19">
          <cell r="A19">
            <v>9</v>
          </cell>
          <cell r="C19" t="str">
            <v>Forming &amp; solving -angles</v>
          </cell>
          <cell r="D19">
            <v>3</v>
          </cell>
          <cell r="SJ19">
            <v>17</v>
          </cell>
        </row>
        <row r="20">
          <cell r="A20">
            <v>10</v>
          </cell>
          <cell r="C20" t="str">
            <v>Best Value</v>
          </cell>
          <cell r="D20">
            <v>4</v>
          </cell>
          <cell r="SJ20">
            <v>18</v>
          </cell>
        </row>
        <row r="21">
          <cell r="A21" t="str">
            <v>11</v>
          </cell>
          <cell r="B21" t="str">
            <v>a</v>
          </cell>
          <cell r="C21" t="str">
            <v>Conversion graphs</v>
          </cell>
          <cell r="D21">
            <v>1</v>
          </cell>
          <cell r="SJ21">
            <v>19</v>
          </cell>
        </row>
        <row r="22">
          <cell r="A22" t="str">
            <v>11</v>
          </cell>
          <cell r="B22" t="str">
            <v>b</v>
          </cell>
          <cell r="D22">
            <v>3</v>
          </cell>
          <cell r="SJ22">
            <v>20</v>
          </cell>
        </row>
        <row r="23">
          <cell r="A23">
            <v>12</v>
          </cell>
          <cell r="C23" t="str">
            <v>Use of calculator</v>
          </cell>
          <cell r="D23">
            <v>2</v>
          </cell>
          <cell r="SJ23">
            <v>21</v>
          </cell>
        </row>
        <row r="24">
          <cell r="A24" t="str">
            <v>13</v>
          </cell>
          <cell r="B24" t="str">
            <v>a</v>
          </cell>
          <cell r="C24" t="str">
            <v>Rotations</v>
          </cell>
          <cell r="D24">
            <v>2</v>
          </cell>
          <cell r="SJ24">
            <v>22</v>
          </cell>
        </row>
        <row r="25">
          <cell r="A25" t="str">
            <v>13</v>
          </cell>
          <cell r="B25" t="str">
            <v>b</v>
          </cell>
          <cell r="C25" t="str">
            <v>Reflections</v>
          </cell>
          <cell r="D25">
            <v>2</v>
          </cell>
          <cell r="SJ25">
            <v>23</v>
          </cell>
        </row>
        <row r="26">
          <cell r="A26" t="str">
            <v>14</v>
          </cell>
          <cell r="B26" t="str">
            <v>a</v>
          </cell>
          <cell r="C26" t="str">
            <v>Factorise single brackets</v>
          </cell>
          <cell r="D26">
            <v>1</v>
          </cell>
          <cell r="SJ26">
            <v>24</v>
          </cell>
        </row>
        <row r="27">
          <cell r="A27" t="str">
            <v>14</v>
          </cell>
          <cell r="B27" t="str">
            <v>b</v>
          </cell>
          <cell r="D27">
            <v>2</v>
          </cell>
          <cell r="SJ27">
            <v>25</v>
          </cell>
        </row>
        <row r="28">
          <cell r="A28" t="str">
            <v>15</v>
          </cell>
          <cell r="B28" t="str">
            <v>a</v>
          </cell>
          <cell r="C28" t="str">
            <v>Convert from SI Form</v>
          </cell>
          <cell r="D28">
            <v>1</v>
          </cell>
          <cell r="SJ28">
            <v>26</v>
          </cell>
        </row>
        <row r="29">
          <cell r="A29" t="str">
            <v>15</v>
          </cell>
          <cell r="B29" t="str">
            <v>b</v>
          </cell>
          <cell r="C29" t="str">
            <v>SI Form - multiplication</v>
          </cell>
          <cell r="D29">
            <v>2</v>
          </cell>
          <cell r="SJ29">
            <v>27</v>
          </cell>
        </row>
        <row r="30">
          <cell r="A30">
            <v>16</v>
          </cell>
          <cell r="C30" t="str">
            <v>Scale drawings</v>
          </cell>
          <cell r="D30">
            <v>3</v>
          </cell>
          <cell r="SJ30">
            <v>28</v>
          </cell>
        </row>
        <row r="31">
          <cell r="A31">
            <v>17</v>
          </cell>
          <cell r="C31" t="str">
            <v>Calculate probabilities</v>
          </cell>
          <cell r="D31">
            <v>3</v>
          </cell>
          <cell r="SJ31">
            <v>29</v>
          </cell>
        </row>
        <row r="32">
          <cell r="A32">
            <v>18</v>
          </cell>
          <cell r="C32" t="str">
            <v>Fractions, %age and ratio</v>
          </cell>
          <cell r="D32">
            <v>5</v>
          </cell>
          <cell r="SJ32">
            <v>30</v>
          </cell>
        </row>
        <row r="33">
          <cell r="A33">
            <v>19</v>
          </cell>
          <cell r="C33" t="str">
            <v>Plans and elevations</v>
          </cell>
          <cell r="D33">
            <v>4</v>
          </cell>
          <cell r="SJ33">
            <v>31</v>
          </cell>
        </row>
        <row r="34">
          <cell r="A34" t="str">
            <v>20</v>
          </cell>
          <cell r="B34" t="str">
            <v>a</v>
          </cell>
          <cell r="C34" t="str">
            <v>Speed/distance &amp; time</v>
          </cell>
          <cell r="D34">
            <v>4</v>
          </cell>
          <cell r="SJ34">
            <v>32</v>
          </cell>
        </row>
        <row r="35">
          <cell r="A35" t="str">
            <v>20</v>
          </cell>
          <cell r="B35" t="str">
            <v>b</v>
          </cell>
          <cell r="D35">
            <v>1</v>
          </cell>
          <cell r="SJ35">
            <v>33</v>
          </cell>
        </row>
        <row r="36">
          <cell r="A36" t="str">
            <v>21</v>
          </cell>
          <cell r="B36" t="str">
            <v>a</v>
          </cell>
          <cell r="C36" t="str">
            <v>Similarity</v>
          </cell>
          <cell r="D36">
            <v>2</v>
          </cell>
          <cell r="SJ36">
            <v>34</v>
          </cell>
        </row>
        <row r="37">
          <cell r="A37" t="str">
            <v>21</v>
          </cell>
          <cell r="B37" t="str">
            <v>b</v>
          </cell>
          <cell r="D37">
            <v>2</v>
          </cell>
          <cell r="SJ37">
            <v>35</v>
          </cell>
        </row>
        <row r="38">
          <cell r="A38">
            <v>22</v>
          </cell>
          <cell r="C38" t="str">
            <v xml:space="preserve">Compound Interest </v>
          </cell>
          <cell r="D38">
            <v>3</v>
          </cell>
          <cell r="SJ38">
            <v>36</v>
          </cell>
        </row>
        <row r="39">
          <cell r="A39">
            <v>23</v>
          </cell>
          <cell r="C39" t="str">
            <v xml:space="preserve">Error intervals </v>
          </cell>
          <cell r="D39">
            <v>2</v>
          </cell>
          <cell r="SJ39">
            <v>37</v>
          </cell>
        </row>
        <row r="40">
          <cell r="A40">
            <v>24</v>
          </cell>
          <cell r="C40" t="str">
            <v>Quadratic equations</v>
          </cell>
          <cell r="D40">
            <v>3</v>
          </cell>
          <cell r="SJ40">
            <v>38</v>
          </cell>
        </row>
        <row r="41">
          <cell r="A41" t="str">
            <v>25</v>
          </cell>
          <cell r="B41" t="str">
            <v>a</v>
          </cell>
          <cell r="C41" t="str">
            <v xml:space="preserve">nth term -  linear </v>
          </cell>
          <cell r="D41">
            <v>2</v>
          </cell>
          <cell r="SJ41">
            <v>39</v>
          </cell>
        </row>
        <row r="42">
          <cell r="A42" t="str">
            <v>25</v>
          </cell>
          <cell r="B42" t="str">
            <v>b</v>
          </cell>
          <cell r="C42" t="str">
            <v>nth term - quadratic</v>
          </cell>
          <cell r="D42">
            <v>1</v>
          </cell>
          <cell r="SJ42">
            <v>40</v>
          </cell>
        </row>
        <row r="43">
          <cell r="A43" t="str">
            <v>Total Marks</v>
          </cell>
          <cell r="D43">
            <v>80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0</v>
          </cell>
          <cell r="IG43">
            <v>0</v>
          </cell>
          <cell r="IH43">
            <v>0</v>
          </cell>
          <cell r="II43">
            <v>0</v>
          </cell>
          <cell r="IJ43">
            <v>0</v>
          </cell>
          <cell r="IK43">
            <v>0</v>
          </cell>
          <cell r="IL43">
            <v>0</v>
          </cell>
          <cell r="IM43">
            <v>0</v>
          </cell>
          <cell r="IN43">
            <v>0</v>
          </cell>
          <cell r="IO43">
            <v>0</v>
          </cell>
          <cell r="IP43">
            <v>0</v>
          </cell>
          <cell r="IQ43">
            <v>0</v>
          </cell>
          <cell r="IR43">
            <v>0</v>
          </cell>
          <cell r="IS43">
            <v>0</v>
          </cell>
          <cell r="IT43">
            <v>0</v>
          </cell>
          <cell r="IU43">
            <v>0</v>
          </cell>
          <cell r="IV43">
            <v>0</v>
          </cell>
          <cell r="IW43">
            <v>0</v>
          </cell>
          <cell r="IX43">
            <v>0</v>
          </cell>
          <cell r="IY43">
            <v>0</v>
          </cell>
          <cell r="IZ43">
            <v>0</v>
          </cell>
          <cell r="JA43">
            <v>0</v>
          </cell>
          <cell r="JB43">
            <v>0</v>
          </cell>
          <cell r="JC43">
            <v>0</v>
          </cell>
          <cell r="JD43">
            <v>0</v>
          </cell>
          <cell r="JE43">
            <v>0</v>
          </cell>
          <cell r="JF43">
            <v>0</v>
          </cell>
          <cell r="JG43">
            <v>0</v>
          </cell>
          <cell r="JH43">
            <v>0</v>
          </cell>
          <cell r="JI43">
            <v>0</v>
          </cell>
          <cell r="JJ43">
            <v>0</v>
          </cell>
          <cell r="JK43">
            <v>0</v>
          </cell>
          <cell r="JL43">
            <v>0</v>
          </cell>
          <cell r="JM43">
            <v>0</v>
          </cell>
          <cell r="JN43">
            <v>0</v>
          </cell>
          <cell r="JO43">
            <v>0</v>
          </cell>
          <cell r="JP43">
            <v>0</v>
          </cell>
          <cell r="JQ43">
            <v>0</v>
          </cell>
          <cell r="JR43">
            <v>0</v>
          </cell>
          <cell r="JS43">
            <v>0</v>
          </cell>
          <cell r="JT43">
            <v>0</v>
          </cell>
          <cell r="JU43">
            <v>0</v>
          </cell>
          <cell r="JV43">
            <v>0</v>
          </cell>
          <cell r="JW43">
            <v>0</v>
          </cell>
          <cell r="JX43">
            <v>0</v>
          </cell>
          <cell r="JY43">
            <v>0</v>
          </cell>
          <cell r="JZ43">
            <v>0</v>
          </cell>
          <cell r="KA43">
            <v>0</v>
          </cell>
          <cell r="KB43">
            <v>0</v>
          </cell>
          <cell r="KC43">
            <v>0</v>
          </cell>
          <cell r="KD43">
            <v>0</v>
          </cell>
          <cell r="KE43">
            <v>0</v>
          </cell>
          <cell r="KF43">
            <v>0</v>
          </cell>
          <cell r="KG43">
            <v>0</v>
          </cell>
          <cell r="KH43">
            <v>0</v>
          </cell>
          <cell r="KI43">
            <v>0</v>
          </cell>
          <cell r="KJ43">
            <v>0</v>
          </cell>
          <cell r="KK43">
            <v>0</v>
          </cell>
          <cell r="KL43">
            <v>0</v>
          </cell>
          <cell r="KM43">
            <v>0</v>
          </cell>
          <cell r="KN43">
            <v>0</v>
          </cell>
          <cell r="KO43">
            <v>0</v>
          </cell>
          <cell r="KP43">
            <v>0</v>
          </cell>
          <cell r="KQ43">
            <v>0</v>
          </cell>
          <cell r="KR43">
            <v>0</v>
          </cell>
          <cell r="KS43">
            <v>0</v>
          </cell>
          <cell r="KT43">
            <v>0</v>
          </cell>
          <cell r="KU43">
            <v>0</v>
          </cell>
          <cell r="KV43">
            <v>0</v>
          </cell>
          <cell r="KW43">
            <v>0</v>
          </cell>
          <cell r="KX43">
            <v>0</v>
          </cell>
          <cell r="KY43">
            <v>0</v>
          </cell>
          <cell r="KZ43">
            <v>0</v>
          </cell>
          <cell r="LA43">
            <v>0</v>
          </cell>
          <cell r="LB43">
            <v>0</v>
          </cell>
          <cell r="LC43">
            <v>0</v>
          </cell>
          <cell r="LD43">
            <v>0</v>
          </cell>
          <cell r="LE43">
            <v>0</v>
          </cell>
          <cell r="LF43">
            <v>0</v>
          </cell>
          <cell r="LG43">
            <v>0</v>
          </cell>
          <cell r="LH43">
            <v>0</v>
          </cell>
          <cell r="LI43">
            <v>0</v>
          </cell>
          <cell r="LJ43">
            <v>0</v>
          </cell>
          <cell r="LK43">
            <v>0</v>
          </cell>
          <cell r="LL43">
            <v>0</v>
          </cell>
          <cell r="LM43">
            <v>0</v>
          </cell>
          <cell r="LN43">
            <v>0</v>
          </cell>
          <cell r="LO43">
            <v>0</v>
          </cell>
          <cell r="LP43">
            <v>0</v>
          </cell>
          <cell r="LQ43">
            <v>0</v>
          </cell>
          <cell r="LR43">
            <v>0</v>
          </cell>
          <cell r="LS43">
            <v>0</v>
          </cell>
          <cell r="LT43">
            <v>0</v>
          </cell>
          <cell r="LU43">
            <v>0</v>
          </cell>
          <cell r="LV43">
            <v>0</v>
          </cell>
          <cell r="LW43">
            <v>0</v>
          </cell>
          <cell r="LX43">
            <v>0</v>
          </cell>
          <cell r="LY43">
            <v>0</v>
          </cell>
          <cell r="LZ43">
            <v>0</v>
          </cell>
          <cell r="MA43">
            <v>0</v>
          </cell>
          <cell r="MB43">
            <v>0</v>
          </cell>
          <cell r="MC43">
            <v>0</v>
          </cell>
          <cell r="MD43">
            <v>0</v>
          </cell>
          <cell r="ME43">
            <v>0</v>
          </cell>
          <cell r="MF43">
            <v>0</v>
          </cell>
          <cell r="MG43">
            <v>0</v>
          </cell>
          <cell r="MH43">
            <v>0</v>
          </cell>
          <cell r="MI43">
            <v>0</v>
          </cell>
          <cell r="MJ43">
            <v>0</v>
          </cell>
          <cell r="MK43">
            <v>0</v>
          </cell>
          <cell r="ML43">
            <v>0</v>
          </cell>
          <cell r="MM43">
            <v>0</v>
          </cell>
          <cell r="MN43">
            <v>0</v>
          </cell>
          <cell r="MO43">
            <v>0</v>
          </cell>
          <cell r="MP43">
            <v>0</v>
          </cell>
          <cell r="MQ43">
            <v>0</v>
          </cell>
          <cell r="MR43">
            <v>0</v>
          </cell>
          <cell r="MS43">
            <v>0</v>
          </cell>
          <cell r="MT43">
            <v>0</v>
          </cell>
          <cell r="MU43">
            <v>0</v>
          </cell>
          <cell r="MV43">
            <v>0</v>
          </cell>
          <cell r="MW43">
            <v>0</v>
          </cell>
          <cell r="MX43">
            <v>0</v>
          </cell>
          <cell r="MY43">
            <v>0</v>
          </cell>
          <cell r="MZ43">
            <v>0</v>
          </cell>
          <cell r="NA43">
            <v>0</v>
          </cell>
          <cell r="NB43">
            <v>0</v>
          </cell>
          <cell r="NC43">
            <v>0</v>
          </cell>
          <cell r="ND43">
            <v>0</v>
          </cell>
          <cell r="NE43">
            <v>0</v>
          </cell>
          <cell r="NF43">
            <v>0</v>
          </cell>
          <cell r="NG43">
            <v>0</v>
          </cell>
          <cell r="NH43">
            <v>0</v>
          </cell>
          <cell r="NI43">
            <v>0</v>
          </cell>
          <cell r="NJ43">
            <v>0</v>
          </cell>
          <cell r="NK43">
            <v>0</v>
          </cell>
          <cell r="NL43">
            <v>0</v>
          </cell>
          <cell r="NM43">
            <v>0</v>
          </cell>
          <cell r="NN43">
            <v>0</v>
          </cell>
          <cell r="NO43">
            <v>0</v>
          </cell>
          <cell r="NP43">
            <v>0</v>
          </cell>
          <cell r="NQ43">
            <v>0</v>
          </cell>
          <cell r="NR43">
            <v>0</v>
          </cell>
          <cell r="NS43">
            <v>0</v>
          </cell>
          <cell r="NT43">
            <v>0</v>
          </cell>
          <cell r="NU43">
            <v>0</v>
          </cell>
          <cell r="NV43">
            <v>0</v>
          </cell>
          <cell r="NW43">
            <v>0</v>
          </cell>
          <cell r="NX43">
            <v>0</v>
          </cell>
          <cell r="NY43">
            <v>0</v>
          </cell>
          <cell r="NZ43">
            <v>0</v>
          </cell>
          <cell r="OA43">
            <v>0</v>
          </cell>
          <cell r="OB43">
            <v>0</v>
          </cell>
          <cell r="OC43">
            <v>0</v>
          </cell>
          <cell r="OD43">
            <v>0</v>
          </cell>
          <cell r="OE43">
            <v>0</v>
          </cell>
          <cell r="OF43">
            <v>0</v>
          </cell>
          <cell r="OG43">
            <v>0</v>
          </cell>
          <cell r="OH43">
            <v>0</v>
          </cell>
          <cell r="OI43">
            <v>0</v>
          </cell>
          <cell r="OJ43">
            <v>0</v>
          </cell>
          <cell r="OK43">
            <v>0</v>
          </cell>
          <cell r="OL43">
            <v>0</v>
          </cell>
          <cell r="OM43">
            <v>0</v>
          </cell>
          <cell r="ON43">
            <v>0</v>
          </cell>
          <cell r="OO43">
            <v>0</v>
          </cell>
          <cell r="OP43">
            <v>0</v>
          </cell>
          <cell r="OQ43">
            <v>0</v>
          </cell>
          <cell r="OR43">
            <v>0</v>
          </cell>
          <cell r="OS43">
            <v>0</v>
          </cell>
          <cell r="OT43">
            <v>0</v>
          </cell>
          <cell r="OU43">
            <v>0</v>
          </cell>
          <cell r="OV43">
            <v>0</v>
          </cell>
          <cell r="OW43">
            <v>0</v>
          </cell>
          <cell r="OX43">
            <v>0</v>
          </cell>
          <cell r="OY43">
            <v>0</v>
          </cell>
          <cell r="OZ43">
            <v>0</v>
          </cell>
          <cell r="PA43">
            <v>0</v>
          </cell>
          <cell r="PB43">
            <v>0</v>
          </cell>
          <cell r="PC43">
            <v>0</v>
          </cell>
          <cell r="PD43">
            <v>0</v>
          </cell>
          <cell r="PE43">
            <v>0</v>
          </cell>
          <cell r="PF43">
            <v>0</v>
          </cell>
          <cell r="PG43">
            <v>0</v>
          </cell>
          <cell r="PH43">
            <v>0</v>
          </cell>
          <cell r="PI43">
            <v>0</v>
          </cell>
          <cell r="PJ43">
            <v>0</v>
          </cell>
          <cell r="PK43">
            <v>0</v>
          </cell>
          <cell r="PL43">
            <v>0</v>
          </cell>
          <cell r="PM43">
            <v>0</v>
          </cell>
          <cell r="PN43">
            <v>0</v>
          </cell>
          <cell r="PO43">
            <v>0</v>
          </cell>
          <cell r="PP43">
            <v>0</v>
          </cell>
          <cell r="PQ43">
            <v>0</v>
          </cell>
          <cell r="PR43">
            <v>0</v>
          </cell>
          <cell r="PS43">
            <v>0</v>
          </cell>
          <cell r="PT43">
            <v>0</v>
          </cell>
          <cell r="PU43">
            <v>0</v>
          </cell>
          <cell r="PV43">
            <v>0</v>
          </cell>
          <cell r="PW43">
            <v>0</v>
          </cell>
          <cell r="PX43">
            <v>0</v>
          </cell>
          <cell r="PY43">
            <v>0</v>
          </cell>
          <cell r="PZ43">
            <v>0</v>
          </cell>
          <cell r="QA43">
            <v>0</v>
          </cell>
          <cell r="QB43">
            <v>0</v>
          </cell>
          <cell r="QC43">
            <v>0</v>
          </cell>
          <cell r="QD43">
            <v>0</v>
          </cell>
          <cell r="QE43">
            <v>0</v>
          </cell>
          <cell r="QF43">
            <v>0</v>
          </cell>
          <cell r="QG43">
            <v>0</v>
          </cell>
          <cell r="QH43">
            <v>0</v>
          </cell>
          <cell r="QI43">
            <v>0</v>
          </cell>
          <cell r="QJ43">
            <v>0</v>
          </cell>
          <cell r="QK43">
            <v>0</v>
          </cell>
          <cell r="QL43">
            <v>0</v>
          </cell>
          <cell r="QM43">
            <v>0</v>
          </cell>
          <cell r="QN43">
            <v>0</v>
          </cell>
          <cell r="QO43">
            <v>0</v>
          </cell>
          <cell r="QP43">
            <v>0</v>
          </cell>
          <cell r="QQ43">
            <v>0</v>
          </cell>
          <cell r="QR43">
            <v>0</v>
          </cell>
          <cell r="QS43">
            <v>0</v>
          </cell>
          <cell r="QT43">
            <v>0</v>
          </cell>
          <cell r="QU43">
            <v>0</v>
          </cell>
          <cell r="QV43">
            <v>0</v>
          </cell>
          <cell r="QW43">
            <v>0</v>
          </cell>
          <cell r="QX43">
            <v>0</v>
          </cell>
          <cell r="QY43">
            <v>0</v>
          </cell>
          <cell r="QZ43">
            <v>0</v>
          </cell>
          <cell r="RA43">
            <v>0</v>
          </cell>
          <cell r="RB43">
            <v>0</v>
          </cell>
          <cell r="RC43">
            <v>0</v>
          </cell>
          <cell r="RD43">
            <v>0</v>
          </cell>
          <cell r="RE43">
            <v>0</v>
          </cell>
          <cell r="RF43">
            <v>0</v>
          </cell>
          <cell r="RG43">
            <v>0</v>
          </cell>
          <cell r="RH43">
            <v>0</v>
          </cell>
          <cell r="RI43">
            <v>0</v>
          </cell>
          <cell r="RJ43">
            <v>0</v>
          </cell>
          <cell r="RK43">
            <v>0</v>
          </cell>
          <cell r="RL43">
            <v>0</v>
          </cell>
          <cell r="RM43">
            <v>0</v>
          </cell>
          <cell r="RN43">
            <v>0</v>
          </cell>
          <cell r="RO43">
            <v>0</v>
          </cell>
          <cell r="RP43">
            <v>0</v>
          </cell>
          <cell r="RQ43">
            <v>0</v>
          </cell>
          <cell r="RR43">
            <v>0</v>
          </cell>
          <cell r="RS43">
            <v>0</v>
          </cell>
          <cell r="RT43">
            <v>0</v>
          </cell>
          <cell r="RU43">
            <v>0</v>
          </cell>
          <cell r="RV43">
            <v>0</v>
          </cell>
          <cell r="RW43">
            <v>0</v>
          </cell>
          <cell r="RX43">
            <v>0</v>
          </cell>
          <cell r="RY43">
            <v>0</v>
          </cell>
          <cell r="RZ43">
            <v>0</v>
          </cell>
          <cell r="SA43">
            <v>0</v>
          </cell>
          <cell r="SB43">
            <v>0</v>
          </cell>
          <cell r="SC43">
            <v>0</v>
          </cell>
          <cell r="SD43">
            <v>0</v>
          </cell>
          <cell r="SE43">
            <v>0</v>
          </cell>
          <cell r="SF43">
            <v>0</v>
          </cell>
          <cell r="SG43">
            <v>0</v>
          </cell>
          <cell r="SH43">
            <v>0</v>
          </cell>
          <cell r="SI43">
            <v>0</v>
          </cell>
          <cell r="SJ43">
            <v>820</v>
          </cell>
        </row>
      </sheetData>
      <sheetData sheetId="3">
        <row r="1">
          <cell r="A1" t="str">
            <v>PAPER 3</v>
          </cell>
          <cell r="C1" t="str">
            <v xml:space="preserve">Enter Manually or Copy (&amp; paste values from Results Plus) data into cell E2 </v>
          </cell>
          <cell r="E1">
            <v>1</v>
          </cell>
          <cell r="F1">
            <v>2</v>
          </cell>
          <cell r="G1">
            <v>3</v>
          </cell>
          <cell r="H1">
            <v>4</v>
          </cell>
          <cell r="I1">
            <v>5</v>
          </cell>
          <cell r="J1">
            <v>6</v>
          </cell>
          <cell r="K1">
            <v>7</v>
          </cell>
          <cell r="L1">
            <v>8</v>
          </cell>
          <cell r="M1">
            <v>9</v>
          </cell>
          <cell r="N1">
            <v>10</v>
          </cell>
          <cell r="O1">
            <v>11</v>
          </cell>
          <cell r="P1">
            <v>12</v>
          </cell>
          <cell r="Q1">
            <v>13</v>
          </cell>
          <cell r="R1">
            <v>14</v>
          </cell>
          <cell r="S1">
            <v>15</v>
          </cell>
          <cell r="T1">
            <v>16</v>
          </cell>
          <cell r="U1">
            <v>17</v>
          </cell>
          <cell r="V1">
            <v>18</v>
          </cell>
          <cell r="W1">
            <v>19</v>
          </cell>
          <cell r="X1">
            <v>20</v>
          </cell>
          <cell r="Y1">
            <v>21</v>
          </cell>
          <cell r="Z1">
            <v>22</v>
          </cell>
          <cell r="AA1">
            <v>23</v>
          </cell>
          <cell r="AB1">
            <v>24</v>
          </cell>
          <cell r="AC1">
            <v>25</v>
          </cell>
          <cell r="AD1">
            <v>26</v>
          </cell>
          <cell r="AE1">
            <v>27</v>
          </cell>
          <cell r="AF1">
            <v>28</v>
          </cell>
          <cell r="AG1">
            <v>29</v>
          </cell>
          <cell r="AH1">
            <v>30</v>
          </cell>
          <cell r="AI1">
            <v>31</v>
          </cell>
          <cell r="AJ1">
            <v>32</v>
          </cell>
          <cell r="AK1">
            <v>33</v>
          </cell>
          <cell r="AL1">
            <v>34</v>
          </cell>
          <cell r="AM1">
            <v>35</v>
          </cell>
          <cell r="AN1">
            <v>36</v>
          </cell>
          <cell r="AO1">
            <v>37</v>
          </cell>
          <cell r="AP1">
            <v>38</v>
          </cell>
          <cell r="AQ1">
            <v>39</v>
          </cell>
          <cell r="AR1">
            <v>40</v>
          </cell>
          <cell r="AS1">
            <v>41</v>
          </cell>
          <cell r="AT1">
            <v>42</v>
          </cell>
          <cell r="AU1">
            <v>43</v>
          </cell>
          <cell r="AV1">
            <v>44</v>
          </cell>
          <cell r="AW1">
            <v>45</v>
          </cell>
          <cell r="AX1">
            <v>46</v>
          </cell>
          <cell r="AY1">
            <v>47</v>
          </cell>
          <cell r="AZ1">
            <v>48</v>
          </cell>
          <cell r="BA1">
            <v>49</v>
          </cell>
          <cell r="BB1">
            <v>50</v>
          </cell>
          <cell r="BC1">
            <v>51</v>
          </cell>
          <cell r="BD1">
            <v>52</v>
          </cell>
          <cell r="BE1">
            <v>53</v>
          </cell>
          <cell r="BF1">
            <v>54</v>
          </cell>
          <cell r="BG1">
            <v>55</v>
          </cell>
          <cell r="BH1">
            <v>56</v>
          </cell>
          <cell r="BI1">
            <v>57</v>
          </cell>
          <cell r="BJ1">
            <v>58</v>
          </cell>
          <cell r="BK1">
            <v>59</v>
          </cell>
          <cell r="BL1">
            <v>60</v>
          </cell>
          <cell r="BM1">
            <v>61</v>
          </cell>
          <cell r="BN1">
            <v>62</v>
          </cell>
          <cell r="BO1">
            <v>63</v>
          </cell>
          <cell r="BP1">
            <v>64</v>
          </cell>
          <cell r="BQ1">
            <v>65</v>
          </cell>
          <cell r="BR1">
            <v>66</v>
          </cell>
          <cell r="BS1">
            <v>67</v>
          </cell>
          <cell r="BT1">
            <v>68</v>
          </cell>
          <cell r="BU1">
            <v>69</v>
          </cell>
          <cell r="BV1">
            <v>70</v>
          </cell>
          <cell r="BW1">
            <v>71</v>
          </cell>
          <cell r="BX1">
            <v>72</v>
          </cell>
          <cell r="BY1">
            <v>73</v>
          </cell>
          <cell r="BZ1">
            <v>74</v>
          </cell>
          <cell r="CA1">
            <v>75</v>
          </cell>
          <cell r="CB1">
            <v>76</v>
          </cell>
          <cell r="CC1">
            <v>77</v>
          </cell>
          <cell r="CD1">
            <v>78</v>
          </cell>
          <cell r="CE1">
            <v>79</v>
          </cell>
          <cell r="CF1">
            <v>80</v>
          </cell>
          <cell r="CG1">
            <v>81</v>
          </cell>
          <cell r="CH1">
            <v>82</v>
          </cell>
          <cell r="CI1">
            <v>83</v>
          </cell>
          <cell r="CJ1">
            <v>84</v>
          </cell>
          <cell r="CK1">
            <v>85</v>
          </cell>
          <cell r="CL1">
            <v>86</v>
          </cell>
          <cell r="CM1">
            <v>87</v>
          </cell>
          <cell r="CN1">
            <v>88</v>
          </cell>
          <cell r="CO1">
            <v>89</v>
          </cell>
          <cell r="CP1">
            <v>90</v>
          </cell>
          <cell r="CQ1">
            <v>91</v>
          </cell>
          <cell r="CR1">
            <v>92</v>
          </cell>
          <cell r="CS1">
            <v>93</v>
          </cell>
          <cell r="CT1">
            <v>94</v>
          </cell>
          <cell r="CU1">
            <v>95</v>
          </cell>
          <cell r="CV1">
            <v>96</v>
          </cell>
          <cell r="CW1">
            <v>97</v>
          </cell>
          <cell r="CX1">
            <v>98</v>
          </cell>
          <cell r="CY1">
            <v>99</v>
          </cell>
          <cell r="CZ1">
            <v>100</v>
          </cell>
          <cell r="DA1">
            <v>101</v>
          </cell>
          <cell r="DB1">
            <v>102</v>
          </cell>
          <cell r="DC1">
            <v>103</v>
          </cell>
          <cell r="DD1">
            <v>104</v>
          </cell>
          <cell r="DE1">
            <v>105</v>
          </cell>
          <cell r="DF1">
            <v>106</v>
          </cell>
          <cell r="DG1">
            <v>107</v>
          </cell>
          <cell r="DH1">
            <v>108</v>
          </cell>
          <cell r="DI1">
            <v>109</v>
          </cell>
          <cell r="DJ1">
            <v>110</v>
          </cell>
          <cell r="DK1">
            <v>111</v>
          </cell>
          <cell r="DL1">
            <v>112</v>
          </cell>
          <cell r="DM1">
            <v>113</v>
          </cell>
          <cell r="DN1">
            <v>114</v>
          </cell>
          <cell r="DO1">
            <v>115</v>
          </cell>
          <cell r="DP1">
            <v>116</v>
          </cell>
          <cell r="DQ1">
            <v>117</v>
          </cell>
          <cell r="DR1">
            <v>118</v>
          </cell>
          <cell r="DS1">
            <v>119</v>
          </cell>
          <cell r="DT1">
            <v>120</v>
          </cell>
          <cell r="DU1">
            <v>121</v>
          </cell>
          <cell r="DV1">
            <v>122</v>
          </cell>
          <cell r="DW1">
            <v>123</v>
          </cell>
          <cell r="DX1">
            <v>124</v>
          </cell>
          <cell r="DY1">
            <v>125</v>
          </cell>
          <cell r="DZ1">
            <v>126</v>
          </cell>
          <cell r="EA1">
            <v>127</v>
          </cell>
          <cell r="EB1">
            <v>128</v>
          </cell>
          <cell r="EC1">
            <v>129</v>
          </cell>
          <cell r="ED1">
            <v>130</v>
          </cell>
          <cell r="EE1">
            <v>131</v>
          </cell>
          <cell r="EF1">
            <v>132</v>
          </cell>
          <cell r="EG1">
            <v>133</v>
          </cell>
          <cell r="EH1">
            <v>134</v>
          </cell>
          <cell r="EI1">
            <v>135</v>
          </cell>
          <cell r="EJ1">
            <v>136</v>
          </cell>
          <cell r="EK1">
            <v>137</v>
          </cell>
          <cell r="EL1">
            <v>138</v>
          </cell>
          <cell r="EM1">
            <v>139</v>
          </cell>
          <cell r="EN1">
            <v>140</v>
          </cell>
          <cell r="EO1">
            <v>141</v>
          </cell>
          <cell r="EP1">
            <v>142</v>
          </cell>
          <cell r="EQ1">
            <v>143</v>
          </cell>
          <cell r="ER1">
            <v>144</v>
          </cell>
          <cell r="ES1">
            <v>145</v>
          </cell>
          <cell r="ET1">
            <v>146</v>
          </cell>
          <cell r="EU1">
            <v>147</v>
          </cell>
          <cell r="EV1">
            <v>148</v>
          </cell>
          <cell r="EW1">
            <v>149</v>
          </cell>
          <cell r="EX1">
            <v>150</v>
          </cell>
          <cell r="EY1">
            <v>151</v>
          </cell>
          <cell r="EZ1">
            <v>152</v>
          </cell>
          <cell r="FA1">
            <v>153</v>
          </cell>
          <cell r="FB1">
            <v>154</v>
          </cell>
          <cell r="FC1">
            <v>155</v>
          </cell>
          <cell r="FD1">
            <v>156</v>
          </cell>
          <cell r="FE1">
            <v>157</v>
          </cell>
          <cell r="FF1">
            <v>158</v>
          </cell>
          <cell r="FG1">
            <v>159</v>
          </cell>
          <cell r="FH1">
            <v>160</v>
          </cell>
          <cell r="FI1">
            <v>161</v>
          </cell>
          <cell r="FJ1">
            <v>162</v>
          </cell>
          <cell r="FK1">
            <v>163</v>
          </cell>
          <cell r="FL1">
            <v>164</v>
          </cell>
          <cell r="FM1">
            <v>165</v>
          </cell>
          <cell r="FN1">
            <v>166</v>
          </cell>
          <cell r="FO1">
            <v>167</v>
          </cell>
          <cell r="FP1">
            <v>168</v>
          </cell>
          <cell r="FQ1">
            <v>169</v>
          </cell>
          <cell r="FR1">
            <v>170</v>
          </cell>
          <cell r="FS1">
            <v>171</v>
          </cell>
          <cell r="FT1">
            <v>172</v>
          </cell>
          <cell r="FU1">
            <v>173</v>
          </cell>
          <cell r="FV1">
            <v>174</v>
          </cell>
          <cell r="FW1">
            <v>175</v>
          </cell>
          <cell r="FX1">
            <v>176</v>
          </cell>
          <cell r="FY1">
            <v>177</v>
          </cell>
          <cell r="FZ1">
            <v>178</v>
          </cell>
          <cell r="GA1">
            <v>179</v>
          </cell>
          <cell r="GB1">
            <v>180</v>
          </cell>
          <cell r="GC1">
            <v>181</v>
          </cell>
          <cell r="GD1">
            <v>182</v>
          </cell>
          <cell r="GE1">
            <v>183</v>
          </cell>
          <cell r="GF1">
            <v>184</v>
          </cell>
          <cell r="GG1">
            <v>185</v>
          </cell>
          <cell r="GH1">
            <v>186</v>
          </cell>
          <cell r="GI1">
            <v>187</v>
          </cell>
          <cell r="GJ1">
            <v>188</v>
          </cell>
          <cell r="GK1">
            <v>189</v>
          </cell>
          <cell r="GL1">
            <v>190</v>
          </cell>
          <cell r="GM1">
            <v>191</v>
          </cell>
          <cell r="GN1">
            <v>192</v>
          </cell>
          <cell r="GO1">
            <v>193</v>
          </cell>
          <cell r="GP1">
            <v>194</v>
          </cell>
          <cell r="GQ1">
            <v>195</v>
          </cell>
          <cell r="GR1">
            <v>196</v>
          </cell>
          <cell r="GS1">
            <v>197</v>
          </cell>
          <cell r="GT1">
            <v>198</v>
          </cell>
          <cell r="GU1">
            <v>199</v>
          </cell>
          <cell r="GV1">
            <v>200</v>
          </cell>
          <cell r="GW1">
            <v>201</v>
          </cell>
          <cell r="GX1">
            <v>202</v>
          </cell>
          <cell r="GY1">
            <v>203</v>
          </cell>
          <cell r="GZ1">
            <v>204</v>
          </cell>
          <cell r="HA1">
            <v>205</v>
          </cell>
          <cell r="HB1">
            <v>206</v>
          </cell>
          <cell r="HC1">
            <v>207</v>
          </cell>
          <cell r="HD1">
            <v>208</v>
          </cell>
          <cell r="HE1">
            <v>209</v>
          </cell>
          <cell r="HF1">
            <v>210</v>
          </cell>
          <cell r="HG1">
            <v>211</v>
          </cell>
          <cell r="HH1">
            <v>212</v>
          </cell>
          <cell r="HI1">
            <v>213</v>
          </cell>
          <cell r="HJ1">
            <v>214</v>
          </cell>
          <cell r="HK1">
            <v>215</v>
          </cell>
          <cell r="HL1">
            <v>216</v>
          </cell>
          <cell r="HM1">
            <v>217</v>
          </cell>
          <cell r="HN1">
            <v>218</v>
          </cell>
          <cell r="HO1">
            <v>219</v>
          </cell>
          <cell r="HP1">
            <v>220</v>
          </cell>
          <cell r="HQ1">
            <v>221</v>
          </cell>
          <cell r="HR1">
            <v>222</v>
          </cell>
          <cell r="HS1">
            <v>223</v>
          </cell>
          <cell r="HT1">
            <v>224</v>
          </cell>
          <cell r="HU1">
            <v>225</v>
          </cell>
          <cell r="HV1">
            <v>226</v>
          </cell>
          <cell r="HW1">
            <v>227</v>
          </cell>
          <cell r="HX1">
            <v>228</v>
          </cell>
          <cell r="HY1">
            <v>229</v>
          </cell>
          <cell r="HZ1">
            <v>230</v>
          </cell>
          <cell r="IA1">
            <v>231</v>
          </cell>
          <cell r="IB1">
            <v>232</v>
          </cell>
          <cell r="IC1">
            <v>233</v>
          </cell>
          <cell r="ID1">
            <v>234</v>
          </cell>
          <cell r="IE1">
            <v>235</v>
          </cell>
          <cell r="IF1">
            <v>236</v>
          </cell>
          <cell r="IG1">
            <v>237</v>
          </cell>
          <cell r="IH1">
            <v>238</v>
          </cell>
          <cell r="II1">
            <v>239</v>
          </cell>
          <cell r="IJ1">
            <v>240</v>
          </cell>
          <cell r="IK1">
            <v>241</v>
          </cell>
          <cell r="IL1">
            <v>242</v>
          </cell>
          <cell r="IM1">
            <v>243</v>
          </cell>
          <cell r="IN1">
            <v>244</v>
          </cell>
          <cell r="IO1">
            <v>245</v>
          </cell>
          <cell r="IP1">
            <v>246</v>
          </cell>
          <cell r="IQ1">
            <v>247</v>
          </cell>
          <cell r="IR1">
            <v>248</v>
          </cell>
          <cell r="IS1">
            <v>249</v>
          </cell>
          <cell r="IT1">
            <v>250</v>
          </cell>
          <cell r="IU1">
            <v>251</v>
          </cell>
          <cell r="IV1">
            <v>252</v>
          </cell>
          <cell r="IW1">
            <v>253</v>
          </cell>
          <cell r="IX1">
            <v>254</v>
          </cell>
          <cell r="IY1">
            <v>255</v>
          </cell>
          <cell r="IZ1">
            <v>256</v>
          </cell>
          <cell r="JA1">
            <v>257</v>
          </cell>
          <cell r="JB1">
            <v>258</v>
          </cell>
          <cell r="JC1">
            <v>259</v>
          </cell>
          <cell r="JD1">
            <v>260</v>
          </cell>
          <cell r="JE1">
            <v>261</v>
          </cell>
          <cell r="JF1">
            <v>262</v>
          </cell>
          <cell r="JG1">
            <v>263</v>
          </cell>
          <cell r="JH1">
            <v>264</v>
          </cell>
          <cell r="JI1">
            <v>265</v>
          </cell>
          <cell r="JJ1">
            <v>266</v>
          </cell>
          <cell r="JK1">
            <v>267</v>
          </cell>
          <cell r="JL1">
            <v>268</v>
          </cell>
          <cell r="JM1">
            <v>269</v>
          </cell>
          <cell r="JN1">
            <v>270</v>
          </cell>
          <cell r="JO1">
            <v>271</v>
          </cell>
          <cell r="JP1">
            <v>272</v>
          </cell>
          <cell r="JQ1">
            <v>273</v>
          </cell>
          <cell r="JR1">
            <v>274</v>
          </cell>
          <cell r="JS1">
            <v>275</v>
          </cell>
          <cell r="JT1">
            <v>276</v>
          </cell>
          <cell r="JU1">
            <v>277</v>
          </cell>
          <cell r="JV1">
            <v>278</v>
          </cell>
          <cell r="JW1">
            <v>279</v>
          </cell>
          <cell r="JX1">
            <v>280</v>
          </cell>
          <cell r="JY1">
            <v>281</v>
          </cell>
          <cell r="JZ1">
            <v>282</v>
          </cell>
          <cell r="KA1">
            <v>283</v>
          </cell>
          <cell r="KB1">
            <v>284</v>
          </cell>
          <cell r="KC1">
            <v>285</v>
          </cell>
          <cell r="KD1">
            <v>286</v>
          </cell>
          <cell r="KE1">
            <v>287</v>
          </cell>
          <cell r="KF1">
            <v>288</v>
          </cell>
          <cell r="KG1">
            <v>289</v>
          </cell>
          <cell r="KH1">
            <v>290</v>
          </cell>
          <cell r="KI1">
            <v>291</v>
          </cell>
          <cell r="KJ1">
            <v>292</v>
          </cell>
          <cell r="KK1">
            <v>293</v>
          </cell>
          <cell r="KL1">
            <v>294</v>
          </cell>
          <cell r="KM1">
            <v>295</v>
          </cell>
          <cell r="KN1">
            <v>296</v>
          </cell>
          <cell r="KO1">
            <v>297</v>
          </cell>
          <cell r="KP1">
            <v>298</v>
          </cell>
          <cell r="KQ1">
            <v>299</v>
          </cell>
          <cell r="KR1">
            <v>300</v>
          </cell>
          <cell r="KS1">
            <v>301</v>
          </cell>
          <cell r="KT1">
            <v>302</v>
          </cell>
          <cell r="KU1">
            <v>303</v>
          </cell>
          <cell r="KV1">
            <v>304</v>
          </cell>
          <cell r="KW1">
            <v>305</v>
          </cell>
          <cell r="KX1">
            <v>306</v>
          </cell>
          <cell r="KY1">
            <v>307</v>
          </cell>
          <cell r="KZ1">
            <v>308</v>
          </cell>
          <cell r="LA1">
            <v>309</v>
          </cell>
          <cell r="LB1">
            <v>310</v>
          </cell>
          <cell r="LC1">
            <v>311</v>
          </cell>
          <cell r="LD1">
            <v>312</v>
          </cell>
          <cell r="LE1">
            <v>313</v>
          </cell>
          <cell r="LF1">
            <v>314</v>
          </cell>
          <cell r="LG1">
            <v>315</v>
          </cell>
          <cell r="LH1">
            <v>316</v>
          </cell>
          <cell r="LI1">
            <v>317</v>
          </cell>
          <cell r="LJ1">
            <v>318</v>
          </cell>
          <cell r="LK1">
            <v>319</v>
          </cell>
          <cell r="LL1">
            <v>320</v>
          </cell>
          <cell r="LM1">
            <v>321</v>
          </cell>
          <cell r="LN1">
            <v>322</v>
          </cell>
          <cell r="LO1">
            <v>323</v>
          </cell>
          <cell r="LP1">
            <v>324</v>
          </cell>
          <cell r="LQ1">
            <v>325</v>
          </cell>
          <cell r="LR1">
            <v>326</v>
          </cell>
          <cell r="LS1">
            <v>327</v>
          </cell>
          <cell r="LT1">
            <v>328</v>
          </cell>
          <cell r="LU1">
            <v>329</v>
          </cell>
          <cell r="LV1">
            <v>330</v>
          </cell>
          <cell r="LW1">
            <v>331</v>
          </cell>
          <cell r="LX1">
            <v>332</v>
          </cell>
          <cell r="LY1">
            <v>333</v>
          </cell>
          <cell r="LZ1">
            <v>334</v>
          </cell>
          <cell r="MA1">
            <v>335</v>
          </cell>
          <cell r="MB1">
            <v>336</v>
          </cell>
          <cell r="MC1">
            <v>337</v>
          </cell>
          <cell r="MD1">
            <v>338</v>
          </cell>
          <cell r="ME1">
            <v>339</v>
          </cell>
          <cell r="MF1">
            <v>340</v>
          </cell>
          <cell r="MG1">
            <v>341</v>
          </cell>
          <cell r="MH1">
            <v>342</v>
          </cell>
          <cell r="MI1">
            <v>343</v>
          </cell>
          <cell r="MJ1">
            <v>344</v>
          </cell>
          <cell r="MK1">
            <v>345</v>
          </cell>
          <cell r="ML1">
            <v>346</v>
          </cell>
          <cell r="MM1">
            <v>347</v>
          </cell>
          <cell r="MN1">
            <v>348</v>
          </cell>
          <cell r="MO1">
            <v>349</v>
          </cell>
          <cell r="MP1">
            <v>350</v>
          </cell>
          <cell r="MQ1">
            <v>351</v>
          </cell>
          <cell r="MR1">
            <v>352</v>
          </cell>
          <cell r="MS1">
            <v>353</v>
          </cell>
          <cell r="MT1">
            <v>354</v>
          </cell>
          <cell r="MU1">
            <v>355</v>
          </cell>
          <cell r="MV1">
            <v>356</v>
          </cell>
          <cell r="MW1">
            <v>357</v>
          </cell>
          <cell r="MX1">
            <v>358</v>
          </cell>
          <cell r="MY1">
            <v>359</v>
          </cell>
          <cell r="MZ1">
            <v>360</v>
          </cell>
          <cell r="NA1">
            <v>361</v>
          </cell>
          <cell r="NB1">
            <v>362</v>
          </cell>
          <cell r="NC1">
            <v>363</v>
          </cell>
          <cell r="ND1">
            <v>364</v>
          </cell>
          <cell r="NE1">
            <v>365</v>
          </cell>
          <cell r="NF1">
            <v>366</v>
          </cell>
          <cell r="NG1">
            <v>367</v>
          </cell>
          <cell r="NH1">
            <v>368</v>
          </cell>
          <cell r="NI1">
            <v>369</v>
          </cell>
          <cell r="NJ1">
            <v>370</v>
          </cell>
          <cell r="NK1">
            <v>371</v>
          </cell>
          <cell r="NL1">
            <v>372</v>
          </cell>
          <cell r="NM1">
            <v>373</v>
          </cell>
          <cell r="NN1">
            <v>374</v>
          </cell>
          <cell r="NO1">
            <v>375</v>
          </cell>
          <cell r="NP1">
            <v>376</v>
          </cell>
          <cell r="NQ1">
            <v>377</v>
          </cell>
          <cell r="NR1">
            <v>378</v>
          </cell>
          <cell r="NS1">
            <v>379</v>
          </cell>
          <cell r="NT1">
            <v>380</v>
          </cell>
          <cell r="NU1">
            <v>381</v>
          </cell>
          <cell r="NV1">
            <v>382</v>
          </cell>
          <cell r="NW1">
            <v>383</v>
          </cell>
          <cell r="NX1">
            <v>384</v>
          </cell>
          <cell r="NY1">
            <v>385</v>
          </cell>
          <cell r="NZ1">
            <v>386</v>
          </cell>
          <cell r="OA1">
            <v>387</v>
          </cell>
          <cell r="OB1">
            <v>388</v>
          </cell>
          <cell r="OC1">
            <v>389</v>
          </cell>
          <cell r="OD1">
            <v>390</v>
          </cell>
          <cell r="OE1">
            <v>391</v>
          </cell>
          <cell r="OF1">
            <v>392</v>
          </cell>
          <cell r="OG1">
            <v>393</v>
          </cell>
          <cell r="OH1">
            <v>394</v>
          </cell>
          <cell r="OI1">
            <v>395</v>
          </cell>
          <cell r="OJ1">
            <v>396</v>
          </cell>
          <cell r="OK1">
            <v>397</v>
          </cell>
          <cell r="OL1">
            <v>398</v>
          </cell>
          <cell r="OM1">
            <v>399</v>
          </cell>
          <cell r="ON1">
            <v>400</v>
          </cell>
          <cell r="OO1">
            <v>401</v>
          </cell>
          <cell r="OP1">
            <v>402</v>
          </cell>
          <cell r="OQ1">
            <v>403</v>
          </cell>
          <cell r="OR1">
            <v>404</v>
          </cell>
          <cell r="OS1">
            <v>405</v>
          </cell>
          <cell r="OT1">
            <v>406</v>
          </cell>
          <cell r="OU1">
            <v>407</v>
          </cell>
          <cell r="OV1">
            <v>408</v>
          </cell>
          <cell r="OW1">
            <v>409</v>
          </cell>
          <cell r="OX1">
            <v>410</v>
          </cell>
          <cell r="OY1">
            <v>411</v>
          </cell>
          <cell r="OZ1">
            <v>412</v>
          </cell>
          <cell r="PA1">
            <v>413</v>
          </cell>
          <cell r="PB1">
            <v>414</v>
          </cell>
          <cell r="PC1">
            <v>415</v>
          </cell>
          <cell r="PD1">
            <v>416</v>
          </cell>
          <cell r="PE1">
            <v>417</v>
          </cell>
          <cell r="PF1">
            <v>418</v>
          </cell>
          <cell r="PG1">
            <v>419</v>
          </cell>
          <cell r="PH1">
            <v>420</v>
          </cell>
          <cell r="PI1">
            <v>421</v>
          </cell>
          <cell r="PJ1">
            <v>422</v>
          </cell>
          <cell r="PK1">
            <v>423</v>
          </cell>
          <cell r="PL1">
            <v>424</v>
          </cell>
          <cell r="PM1">
            <v>425</v>
          </cell>
          <cell r="PN1">
            <v>426</v>
          </cell>
          <cell r="PO1">
            <v>427</v>
          </cell>
          <cell r="PP1">
            <v>428</v>
          </cell>
          <cell r="PQ1">
            <v>429</v>
          </cell>
          <cell r="PR1">
            <v>430</v>
          </cell>
          <cell r="PS1">
            <v>431</v>
          </cell>
          <cell r="PT1">
            <v>432</v>
          </cell>
          <cell r="PU1">
            <v>433</v>
          </cell>
          <cell r="PV1">
            <v>434</v>
          </cell>
          <cell r="PW1">
            <v>435</v>
          </cell>
          <cell r="PX1">
            <v>436</v>
          </cell>
          <cell r="PY1">
            <v>437</v>
          </cell>
          <cell r="PZ1">
            <v>438</v>
          </cell>
          <cell r="QA1">
            <v>439</v>
          </cell>
          <cell r="QB1">
            <v>440</v>
          </cell>
          <cell r="QC1">
            <v>441</v>
          </cell>
          <cell r="QD1">
            <v>442</v>
          </cell>
          <cell r="QE1">
            <v>443</v>
          </cell>
          <cell r="QF1">
            <v>444</v>
          </cell>
          <cell r="QG1">
            <v>445</v>
          </cell>
          <cell r="QH1">
            <v>446</v>
          </cell>
          <cell r="QI1">
            <v>447</v>
          </cell>
          <cell r="QJ1">
            <v>448</v>
          </cell>
          <cell r="QK1">
            <v>449</v>
          </cell>
          <cell r="QL1">
            <v>450</v>
          </cell>
          <cell r="QM1">
            <v>451</v>
          </cell>
          <cell r="QN1">
            <v>452</v>
          </cell>
          <cell r="QO1">
            <v>453</v>
          </cell>
          <cell r="QP1">
            <v>454</v>
          </cell>
          <cell r="QQ1">
            <v>455</v>
          </cell>
          <cell r="QR1">
            <v>456</v>
          </cell>
          <cell r="QS1">
            <v>457</v>
          </cell>
          <cell r="QT1">
            <v>458</v>
          </cell>
          <cell r="QU1">
            <v>459</v>
          </cell>
          <cell r="QV1">
            <v>460</v>
          </cell>
          <cell r="QW1">
            <v>461</v>
          </cell>
          <cell r="QX1">
            <v>462</v>
          </cell>
          <cell r="QY1">
            <v>463</v>
          </cell>
          <cell r="QZ1">
            <v>464</v>
          </cell>
          <cell r="RA1">
            <v>465</v>
          </cell>
          <cell r="RB1">
            <v>466</v>
          </cell>
          <cell r="RC1">
            <v>467</v>
          </cell>
          <cell r="RD1">
            <v>468</v>
          </cell>
          <cell r="RE1">
            <v>469</v>
          </cell>
          <cell r="RF1">
            <v>470</v>
          </cell>
          <cell r="RG1">
            <v>471</v>
          </cell>
          <cell r="RH1">
            <v>472</v>
          </cell>
          <cell r="RI1">
            <v>473</v>
          </cell>
          <cell r="RJ1">
            <v>474</v>
          </cell>
          <cell r="RK1">
            <v>475</v>
          </cell>
          <cell r="RL1">
            <v>476</v>
          </cell>
          <cell r="RM1">
            <v>477</v>
          </cell>
          <cell r="RN1">
            <v>478</v>
          </cell>
          <cell r="RO1">
            <v>479</v>
          </cell>
          <cell r="RP1">
            <v>480</v>
          </cell>
          <cell r="RQ1">
            <v>481</v>
          </cell>
          <cell r="RR1">
            <v>482</v>
          </cell>
          <cell r="RS1">
            <v>483</v>
          </cell>
          <cell r="RT1">
            <v>484</v>
          </cell>
          <cell r="RU1">
            <v>485</v>
          </cell>
          <cell r="RV1">
            <v>486</v>
          </cell>
          <cell r="RW1">
            <v>487</v>
          </cell>
          <cell r="RX1">
            <v>488</v>
          </cell>
          <cell r="RY1">
            <v>489</v>
          </cell>
          <cell r="RZ1">
            <v>490</v>
          </cell>
          <cell r="SA1">
            <v>491</v>
          </cell>
          <cell r="SB1">
            <v>492</v>
          </cell>
          <cell r="SC1">
            <v>493</v>
          </cell>
          <cell r="SD1">
            <v>494</v>
          </cell>
          <cell r="SE1">
            <v>495</v>
          </cell>
          <cell r="SF1">
            <v>496</v>
          </cell>
          <cell r="SG1">
            <v>497</v>
          </cell>
          <cell r="SH1">
            <v>498</v>
          </cell>
          <cell r="SI1">
            <v>499</v>
          </cell>
          <cell r="SJ1">
            <v>500</v>
          </cell>
        </row>
        <row r="2">
          <cell r="A2" t="str">
            <v>Questions /</v>
          </cell>
          <cell r="C2" t="str">
            <v>Topic</v>
          </cell>
          <cell r="D2" t="str">
            <v>MAX</v>
          </cell>
          <cell r="SJ2" t="str">
            <v xml:space="preserve">Example Student </v>
          </cell>
        </row>
        <row r="3">
          <cell r="A3">
            <v>1</v>
          </cell>
          <cell r="B3" t="str">
            <v>a</v>
          </cell>
          <cell r="C3" t="str">
            <v>Order integers</v>
          </cell>
          <cell r="D3">
            <v>1</v>
          </cell>
          <cell r="SJ3">
            <v>1</v>
          </cell>
        </row>
        <row r="4">
          <cell r="A4">
            <v>1</v>
          </cell>
          <cell r="B4" t="str">
            <v>b</v>
          </cell>
          <cell r="C4" t="str">
            <v>Multiplication</v>
          </cell>
          <cell r="D4">
            <v>1</v>
          </cell>
          <cell r="SJ4">
            <v>2</v>
          </cell>
        </row>
        <row r="5">
          <cell r="A5">
            <v>2</v>
          </cell>
          <cell r="C5" t="str">
            <v xml:space="preserve">Form an expression </v>
          </cell>
          <cell r="D5">
            <v>2</v>
          </cell>
          <cell r="SJ5">
            <v>3</v>
          </cell>
        </row>
        <row r="6">
          <cell r="A6">
            <v>3</v>
          </cell>
          <cell r="B6" t="str">
            <v>i</v>
          </cell>
          <cell r="C6" t="str">
            <v>Place value</v>
          </cell>
          <cell r="D6">
            <v>1</v>
          </cell>
          <cell r="SJ6">
            <v>4</v>
          </cell>
        </row>
        <row r="7">
          <cell r="A7">
            <v>3</v>
          </cell>
          <cell r="B7" t="str">
            <v>ii</v>
          </cell>
          <cell r="D7">
            <v>1</v>
          </cell>
          <cell r="SJ7">
            <v>5</v>
          </cell>
        </row>
        <row r="8">
          <cell r="A8" t="str">
            <v>4</v>
          </cell>
          <cell r="C8" t="str">
            <v>Fraction of an amount</v>
          </cell>
          <cell r="D8">
            <v>2</v>
          </cell>
          <cell r="SJ8">
            <v>6</v>
          </cell>
        </row>
        <row r="9">
          <cell r="A9" t="str">
            <v>5</v>
          </cell>
          <cell r="B9" t="str">
            <v>a</v>
          </cell>
          <cell r="C9" t="str">
            <v>Relate ratio to fractions</v>
          </cell>
          <cell r="D9">
            <v>1</v>
          </cell>
          <cell r="SJ9">
            <v>7</v>
          </cell>
        </row>
        <row r="10">
          <cell r="A10">
            <v>5</v>
          </cell>
          <cell r="B10" t="str">
            <v>b</v>
          </cell>
          <cell r="C10" t="str">
            <v>Share in a given ratio</v>
          </cell>
          <cell r="D10">
            <v>2</v>
          </cell>
          <cell r="SJ10">
            <v>8</v>
          </cell>
        </row>
        <row r="11">
          <cell r="A11">
            <v>6</v>
          </cell>
          <cell r="B11" t="str">
            <v>a</v>
          </cell>
          <cell r="C11" t="str">
            <v>Calculate median</v>
          </cell>
          <cell r="D11">
            <v>1</v>
          </cell>
          <cell r="SJ11">
            <v>9</v>
          </cell>
        </row>
        <row r="12">
          <cell r="A12">
            <v>6</v>
          </cell>
          <cell r="B12" t="str">
            <v>b</v>
          </cell>
          <cell r="C12" t="str">
            <v>Work out the range</v>
          </cell>
          <cell r="D12">
            <v>2</v>
          </cell>
          <cell r="SJ12">
            <v>10</v>
          </cell>
        </row>
        <row r="13">
          <cell r="A13">
            <v>6</v>
          </cell>
          <cell r="B13" t="str">
            <v>c</v>
          </cell>
          <cell r="C13" t="str">
            <v>Calculate mean</v>
          </cell>
          <cell r="D13">
            <v>2</v>
          </cell>
          <cell r="SJ13">
            <v>11</v>
          </cell>
        </row>
        <row r="14">
          <cell r="A14">
            <v>7</v>
          </cell>
          <cell r="C14" t="str">
            <v xml:space="preserve">Systematic listing </v>
          </cell>
          <cell r="D14">
            <v>2</v>
          </cell>
          <cell r="SJ14">
            <v>12</v>
          </cell>
        </row>
        <row r="15">
          <cell r="A15" t="str">
            <v>8</v>
          </cell>
          <cell r="C15" t="str">
            <v>Problem solving with money</v>
          </cell>
          <cell r="D15">
            <v>2</v>
          </cell>
          <cell r="SJ15">
            <v>13</v>
          </cell>
        </row>
        <row r="16">
          <cell r="A16" t="str">
            <v>9</v>
          </cell>
          <cell r="C16" t="str">
            <v>Standard units of time</v>
          </cell>
          <cell r="D16">
            <v>3</v>
          </cell>
          <cell r="SJ16">
            <v>14</v>
          </cell>
        </row>
        <row r="17">
          <cell r="A17">
            <v>10</v>
          </cell>
          <cell r="C17" t="str">
            <v xml:space="preserve">Proportional reasoning </v>
          </cell>
          <cell r="D17">
            <v>3</v>
          </cell>
          <cell r="SJ17">
            <v>15</v>
          </cell>
        </row>
        <row r="18">
          <cell r="A18" t="str">
            <v>11</v>
          </cell>
          <cell r="B18" t="str">
            <v>a</v>
          </cell>
          <cell r="C18" t="str">
            <v xml:space="preserve">Substitution </v>
          </cell>
          <cell r="D18">
            <v>2</v>
          </cell>
          <cell r="SJ18">
            <v>16</v>
          </cell>
        </row>
        <row r="19">
          <cell r="A19" t="str">
            <v>11</v>
          </cell>
          <cell r="B19" t="str">
            <v>b</v>
          </cell>
          <cell r="C19" t="str">
            <v>Change the subject</v>
          </cell>
          <cell r="D19">
            <v>2</v>
          </cell>
          <cell r="SJ19">
            <v>17</v>
          </cell>
        </row>
        <row r="20">
          <cell r="A20">
            <v>12</v>
          </cell>
          <cell r="B20" t="str">
            <v>a</v>
          </cell>
          <cell r="C20" t="str">
            <v xml:space="preserve">Volume of prisms </v>
          </cell>
          <cell r="D20">
            <v>2</v>
          </cell>
          <cell r="SJ20">
            <v>18</v>
          </cell>
        </row>
        <row r="21">
          <cell r="A21">
            <v>12</v>
          </cell>
          <cell r="B21" t="str">
            <v>b i</v>
          </cell>
          <cell r="C21" t="str">
            <v>Drawing 3D cuboids</v>
          </cell>
          <cell r="D21">
            <v>1</v>
          </cell>
        </row>
        <row r="22">
          <cell r="A22">
            <v>12</v>
          </cell>
          <cell r="B22" t="str">
            <v>b ii</v>
          </cell>
          <cell r="C22" t="str">
            <v>Surface area of a prism</v>
          </cell>
          <cell r="D22">
            <v>2</v>
          </cell>
          <cell r="SJ22">
            <v>19</v>
          </cell>
        </row>
        <row r="23">
          <cell r="A23">
            <v>13</v>
          </cell>
          <cell r="C23" t="str">
            <v>Angle facts - in a triangle</v>
          </cell>
          <cell r="D23">
            <v>5</v>
          </cell>
          <cell r="SJ23">
            <v>20</v>
          </cell>
        </row>
        <row r="24">
          <cell r="A24">
            <v>14</v>
          </cell>
          <cell r="B24" t="str">
            <v>a</v>
          </cell>
          <cell r="C24" t="str">
            <v>Currency conversion</v>
          </cell>
          <cell r="D24">
            <v>5</v>
          </cell>
          <cell r="SJ24">
            <v>21</v>
          </cell>
        </row>
        <row r="25">
          <cell r="A25">
            <v>14</v>
          </cell>
          <cell r="B25" t="str">
            <v>b</v>
          </cell>
          <cell r="D25">
            <v>1</v>
          </cell>
          <cell r="SJ25">
            <v>22</v>
          </cell>
        </row>
        <row r="26">
          <cell r="A26">
            <v>15</v>
          </cell>
          <cell r="B26" t="str">
            <v>a</v>
          </cell>
          <cell r="C26" t="str">
            <v>Venn diagrams</v>
          </cell>
          <cell r="D26">
            <v>4</v>
          </cell>
          <cell r="SJ26">
            <v>23</v>
          </cell>
        </row>
        <row r="27">
          <cell r="A27">
            <v>15</v>
          </cell>
          <cell r="B27" t="str">
            <v>b</v>
          </cell>
          <cell r="D27">
            <v>2</v>
          </cell>
          <cell r="SJ27">
            <v>24</v>
          </cell>
        </row>
        <row r="28">
          <cell r="A28">
            <v>16</v>
          </cell>
          <cell r="C28" t="str">
            <v>Simultaneous equations</v>
          </cell>
          <cell r="D28">
            <v>3</v>
          </cell>
          <cell r="SJ28">
            <v>25</v>
          </cell>
        </row>
        <row r="29">
          <cell r="A29">
            <v>17</v>
          </cell>
          <cell r="B29" t="str">
            <v>a</v>
          </cell>
          <cell r="C29" t="str">
            <v>Median from a table</v>
          </cell>
          <cell r="D29">
            <v>1</v>
          </cell>
          <cell r="SJ29">
            <v>26</v>
          </cell>
        </row>
        <row r="30">
          <cell r="A30">
            <v>17</v>
          </cell>
          <cell r="B30" t="str">
            <v>b</v>
          </cell>
          <cell r="C30" t="str">
            <v>Calculate probabilities</v>
          </cell>
          <cell r="D30">
            <v>1</v>
          </cell>
          <cell r="SJ30">
            <v>27</v>
          </cell>
        </row>
        <row r="31">
          <cell r="A31">
            <v>18</v>
          </cell>
          <cell r="C31" t="str">
            <v xml:space="preserve">Fractions, %age &amp; and ratio </v>
          </cell>
          <cell r="D31">
            <v>5</v>
          </cell>
          <cell r="SJ31">
            <v>28</v>
          </cell>
        </row>
        <row r="32">
          <cell r="A32">
            <v>19</v>
          </cell>
          <cell r="C32" t="str">
            <v>Angle facts - int/ext angles</v>
          </cell>
          <cell r="D32">
            <v>4</v>
          </cell>
          <cell r="SJ32">
            <v>29</v>
          </cell>
        </row>
        <row r="33">
          <cell r="A33">
            <v>20</v>
          </cell>
          <cell r="C33" t="str">
            <v>Density</v>
          </cell>
          <cell r="D33">
            <v>4</v>
          </cell>
          <cell r="SJ33">
            <v>30</v>
          </cell>
        </row>
        <row r="34">
          <cell r="A34">
            <v>21</v>
          </cell>
          <cell r="C34" t="str">
            <v>Similarity</v>
          </cell>
          <cell r="D34">
            <v>2</v>
          </cell>
          <cell r="SJ34">
            <v>31</v>
          </cell>
        </row>
        <row r="35">
          <cell r="A35">
            <v>22</v>
          </cell>
          <cell r="B35" t="str">
            <v>a</v>
          </cell>
          <cell r="C35" t="str">
            <v>Reciprocal functions</v>
          </cell>
          <cell r="D35">
            <v>2</v>
          </cell>
          <cell r="SJ35">
            <v>32</v>
          </cell>
        </row>
        <row r="36">
          <cell r="A36">
            <v>22</v>
          </cell>
          <cell r="B36" t="str">
            <v>b</v>
          </cell>
          <cell r="D36">
            <v>2</v>
          </cell>
          <cell r="SJ36">
            <v>33</v>
          </cell>
        </row>
        <row r="37">
          <cell r="A37">
            <v>23</v>
          </cell>
          <cell r="B37" t="str">
            <v>a i</v>
          </cell>
          <cell r="C37" t="str">
            <v>Limits of accuracy</v>
          </cell>
          <cell r="D37">
            <v>1</v>
          </cell>
          <cell r="SJ37">
            <v>34</v>
          </cell>
        </row>
        <row r="38">
          <cell r="A38">
            <v>23</v>
          </cell>
          <cell r="B38" t="str">
            <v>a ii</v>
          </cell>
          <cell r="D38">
            <v>1</v>
          </cell>
          <cell r="SJ38">
            <v>35</v>
          </cell>
        </row>
        <row r="39">
          <cell r="A39">
            <v>23</v>
          </cell>
          <cell r="B39" t="str">
            <v>b</v>
          </cell>
          <cell r="C39" t="str">
            <v>Growth and decay</v>
          </cell>
          <cell r="D39">
            <v>2</v>
          </cell>
          <cell r="SJ39">
            <v>36</v>
          </cell>
        </row>
        <row r="40">
          <cell r="SJ40">
            <v>37</v>
          </cell>
        </row>
        <row r="41">
          <cell r="SJ41">
            <v>38</v>
          </cell>
        </row>
        <row r="42">
          <cell r="SJ42">
            <v>39</v>
          </cell>
        </row>
        <row r="43">
          <cell r="SJ43">
            <v>40</v>
          </cell>
        </row>
        <row r="44">
          <cell r="SJ44">
            <v>41</v>
          </cell>
        </row>
        <row r="45">
          <cell r="A45" t="str">
            <v>Total Marks</v>
          </cell>
          <cell r="D45">
            <v>80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0</v>
          </cell>
          <cell r="IG45">
            <v>0</v>
          </cell>
          <cell r="IH45">
            <v>0</v>
          </cell>
          <cell r="II45">
            <v>0</v>
          </cell>
          <cell r="IJ45">
            <v>0</v>
          </cell>
          <cell r="IK45">
            <v>0</v>
          </cell>
          <cell r="IL45">
            <v>0</v>
          </cell>
          <cell r="IM45">
            <v>0</v>
          </cell>
          <cell r="IN45">
            <v>0</v>
          </cell>
          <cell r="IO45">
            <v>0</v>
          </cell>
          <cell r="IP45">
            <v>0</v>
          </cell>
          <cell r="IQ45">
            <v>0</v>
          </cell>
          <cell r="IR45">
            <v>0</v>
          </cell>
          <cell r="IS45">
            <v>0</v>
          </cell>
          <cell r="IT45">
            <v>0</v>
          </cell>
          <cell r="IU45">
            <v>0</v>
          </cell>
          <cell r="IV45">
            <v>0</v>
          </cell>
          <cell r="IW45">
            <v>0</v>
          </cell>
          <cell r="IX45">
            <v>0</v>
          </cell>
          <cell r="IY45">
            <v>0</v>
          </cell>
          <cell r="IZ45">
            <v>0</v>
          </cell>
          <cell r="JA45">
            <v>0</v>
          </cell>
          <cell r="JB45">
            <v>0</v>
          </cell>
          <cell r="JC45">
            <v>0</v>
          </cell>
          <cell r="JD45">
            <v>0</v>
          </cell>
          <cell r="JE45">
            <v>0</v>
          </cell>
          <cell r="JF45">
            <v>0</v>
          </cell>
          <cell r="JG45">
            <v>0</v>
          </cell>
          <cell r="JH45">
            <v>0</v>
          </cell>
          <cell r="JI45">
            <v>0</v>
          </cell>
          <cell r="JJ45">
            <v>0</v>
          </cell>
          <cell r="JK45">
            <v>0</v>
          </cell>
          <cell r="JL45">
            <v>0</v>
          </cell>
          <cell r="JM45">
            <v>0</v>
          </cell>
          <cell r="JN45">
            <v>0</v>
          </cell>
          <cell r="JO45">
            <v>0</v>
          </cell>
          <cell r="JP45">
            <v>0</v>
          </cell>
          <cell r="JQ45">
            <v>0</v>
          </cell>
          <cell r="JR45">
            <v>0</v>
          </cell>
          <cell r="JS45">
            <v>0</v>
          </cell>
          <cell r="JT45">
            <v>0</v>
          </cell>
          <cell r="JU45">
            <v>0</v>
          </cell>
          <cell r="JV45">
            <v>0</v>
          </cell>
          <cell r="JW45">
            <v>0</v>
          </cell>
          <cell r="JX45">
            <v>0</v>
          </cell>
          <cell r="JY45">
            <v>0</v>
          </cell>
          <cell r="JZ45">
            <v>0</v>
          </cell>
          <cell r="KA45">
            <v>0</v>
          </cell>
          <cell r="KB45">
            <v>0</v>
          </cell>
          <cell r="KC45">
            <v>0</v>
          </cell>
          <cell r="KD45">
            <v>0</v>
          </cell>
          <cell r="KE45">
            <v>0</v>
          </cell>
          <cell r="KF45">
            <v>0</v>
          </cell>
          <cell r="KG45">
            <v>0</v>
          </cell>
          <cell r="KH45">
            <v>0</v>
          </cell>
          <cell r="KI45">
            <v>0</v>
          </cell>
          <cell r="KJ45">
            <v>0</v>
          </cell>
          <cell r="KK45">
            <v>0</v>
          </cell>
          <cell r="KL45">
            <v>0</v>
          </cell>
          <cell r="KM45">
            <v>0</v>
          </cell>
          <cell r="KN45">
            <v>0</v>
          </cell>
          <cell r="KO45">
            <v>0</v>
          </cell>
          <cell r="KP45">
            <v>0</v>
          </cell>
          <cell r="KQ45">
            <v>0</v>
          </cell>
          <cell r="KR45">
            <v>0</v>
          </cell>
          <cell r="KS45">
            <v>0</v>
          </cell>
          <cell r="KT45">
            <v>0</v>
          </cell>
          <cell r="KU45">
            <v>0</v>
          </cell>
          <cell r="KV45">
            <v>0</v>
          </cell>
          <cell r="KW45">
            <v>0</v>
          </cell>
          <cell r="KX45">
            <v>0</v>
          </cell>
          <cell r="KY45">
            <v>0</v>
          </cell>
          <cell r="KZ45">
            <v>0</v>
          </cell>
          <cell r="LA45">
            <v>0</v>
          </cell>
          <cell r="LB45">
            <v>0</v>
          </cell>
          <cell r="LC45">
            <v>0</v>
          </cell>
          <cell r="LD45">
            <v>0</v>
          </cell>
          <cell r="LE45">
            <v>0</v>
          </cell>
          <cell r="LF45">
            <v>0</v>
          </cell>
          <cell r="LG45">
            <v>0</v>
          </cell>
          <cell r="LH45">
            <v>0</v>
          </cell>
          <cell r="LI45">
            <v>0</v>
          </cell>
          <cell r="LJ45">
            <v>0</v>
          </cell>
          <cell r="LK45">
            <v>0</v>
          </cell>
          <cell r="LL45">
            <v>0</v>
          </cell>
          <cell r="LM45">
            <v>0</v>
          </cell>
          <cell r="LN45">
            <v>0</v>
          </cell>
          <cell r="LO45">
            <v>0</v>
          </cell>
          <cell r="LP45">
            <v>0</v>
          </cell>
          <cell r="LQ45">
            <v>0</v>
          </cell>
          <cell r="LR45">
            <v>0</v>
          </cell>
          <cell r="LS45">
            <v>0</v>
          </cell>
          <cell r="LT45">
            <v>0</v>
          </cell>
          <cell r="LU45">
            <v>0</v>
          </cell>
          <cell r="LV45">
            <v>0</v>
          </cell>
          <cell r="LW45">
            <v>0</v>
          </cell>
          <cell r="LX45">
            <v>0</v>
          </cell>
          <cell r="LY45">
            <v>0</v>
          </cell>
          <cell r="LZ45">
            <v>0</v>
          </cell>
          <cell r="MA45">
            <v>0</v>
          </cell>
          <cell r="MB45">
            <v>0</v>
          </cell>
          <cell r="MC45">
            <v>0</v>
          </cell>
          <cell r="MD45">
            <v>0</v>
          </cell>
          <cell r="ME45">
            <v>0</v>
          </cell>
          <cell r="MF45">
            <v>0</v>
          </cell>
          <cell r="MG45">
            <v>0</v>
          </cell>
          <cell r="MH45">
            <v>0</v>
          </cell>
          <cell r="MI45">
            <v>0</v>
          </cell>
          <cell r="MJ45">
            <v>0</v>
          </cell>
          <cell r="MK45">
            <v>0</v>
          </cell>
          <cell r="ML45">
            <v>0</v>
          </cell>
          <cell r="MM45">
            <v>0</v>
          </cell>
          <cell r="MN45">
            <v>0</v>
          </cell>
          <cell r="MO45">
            <v>0</v>
          </cell>
          <cell r="MP45">
            <v>0</v>
          </cell>
          <cell r="MQ45">
            <v>0</v>
          </cell>
          <cell r="MR45">
            <v>0</v>
          </cell>
          <cell r="MS45">
            <v>0</v>
          </cell>
          <cell r="MT45">
            <v>0</v>
          </cell>
          <cell r="MU45">
            <v>0</v>
          </cell>
          <cell r="MV45">
            <v>0</v>
          </cell>
          <cell r="MW45">
            <v>0</v>
          </cell>
          <cell r="MX45">
            <v>0</v>
          </cell>
          <cell r="MY45">
            <v>0</v>
          </cell>
          <cell r="MZ45">
            <v>0</v>
          </cell>
          <cell r="NA45">
            <v>0</v>
          </cell>
          <cell r="NB45">
            <v>0</v>
          </cell>
          <cell r="NC45">
            <v>0</v>
          </cell>
          <cell r="ND45">
            <v>0</v>
          </cell>
          <cell r="NE45">
            <v>0</v>
          </cell>
          <cell r="NF45">
            <v>0</v>
          </cell>
          <cell r="NG45">
            <v>0</v>
          </cell>
          <cell r="NH45">
            <v>0</v>
          </cell>
          <cell r="NI45">
            <v>0</v>
          </cell>
          <cell r="NJ45">
            <v>0</v>
          </cell>
          <cell r="NK45">
            <v>0</v>
          </cell>
          <cell r="NL45">
            <v>0</v>
          </cell>
          <cell r="NM45">
            <v>0</v>
          </cell>
          <cell r="NN45">
            <v>0</v>
          </cell>
          <cell r="NO45">
            <v>0</v>
          </cell>
          <cell r="NP45">
            <v>0</v>
          </cell>
          <cell r="NQ45">
            <v>0</v>
          </cell>
          <cell r="NR45">
            <v>0</v>
          </cell>
          <cell r="NS45">
            <v>0</v>
          </cell>
          <cell r="NT45">
            <v>0</v>
          </cell>
          <cell r="NU45">
            <v>0</v>
          </cell>
          <cell r="NV45">
            <v>0</v>
          </cell>
          <cell r="NW45">
            <v>0</v>
          </cell>
          <cell r="NX45">
            <v>0</v>
          </cell>
          <cell r="NY45">
            <v>0</v>
          </cell>
          <cell r="NZ45">
            <v>0</v>
          </cell>
          <cell r="OA45">
            <v>0</v>
          </cell>
          <cell r="OB45">
            <v>0</v>
          </cell>
          <cell r="OC45">
            <v>0</v>
          </cell>
          <cell r="OD45">
            <v>0</v>
          </cell>
          <cell r="OE45">
            <v>0</v>
          </cell>
          <cell r="OF45">
            <v>0</v>
          </cell>
          <cell r="OG45">
            <v>0</v>
          </cell>
          <cell r="OH45">
            <v>0</v>
          </cell>
          <cell r="OI45">
            <v>0</v>
          </cell>
          <cell r="OJ45">
            <v>0</v>
          </cell>
          <cell r="OK45">
            <v>0</v>
          </cell>
          <cell r="OL45">
            <v>0</v>
          </cell>
          <cell r="OM45">
            <v>0</v>
          </cell>
          <cell r="ON45">
            <v>0</v>
          </cell>
          <cell r="OO45">
            <v>0</v>
          </cell>
          <cell r="OP45">
            <v>0</v>
          </cell>
          <cell r="OQ45">
            <v>0</v>
          </cell>
          <cell r="OR45">
            <v>0</v>
          </cell>
          <cell r="OS45">
            <v>0</v>
          </cell>
          <cell r="OT45">
            <v>0</v>
          </cell>
          <cell r="OU45">
            <v>0</v>
          </cell>
          <cell r="OV45">
            <v>0</v>
          </cell>
          <cell r="OW45">
            <v>0</v>
          </cell>
          <cell r="OX45">
            <v>0</v>
          </cell>
          <cell r="OY45">
            <v>0</v>
          </cell>
          <cell r="OZ45">
            <v>0</v>
          </cell>
          <cell r="PA45">
            <v>0</v>
          </cell>
          <cell r="PB45">
            <v>0</v>
          </cell>
          <cell r="PC45">
            <v>0</v>
          </cell>
          <cell r="PD45">
            <v>0</v>
          </cell>
          <cell r="PE45">
            <v>0</v>
          </cell>
          <cell r="PF45">
            <v>0</v>
          </cell>
          <cell r="PG45">
            <v>0</v>
          </cell>
          <cell r="PH45">
            <v>0</v>
          </cell>
          <cell r="PI45">
            <v>0</v>
          </cell>
          <cell r="PJ45">
            <v>0</v>
          </cell>
          <cell r="PK45">
            <v>0</v>
          </cell>
          <cell r="PL45">
            <v>0</v>
          </cell>
          <cell r="PM45">
            <v>0</v>
          </cell>
          <cell r="PN45">
            <v>0</v>
          </cell>
          <cell r="PO45">
            <v>0</v>
          </cell>
          <cell r="PP45">
            <v>0</v>
          </cell>
          <cell r="PQ45">
            <v>0</v>
          </cell>
          <cell r="PR45">
            <v>0</v>
          </cell>
          <cell r="PS45">
            <v>0</v>
          </cell>
          <cell r="PT45">
            <v>0</v>
          </cell>
          <cell r="PU45">
            <v>0</v>
          </cell>
          <cell r="PV45">
            <v>0</v>
          </cell>
          <cell r="PW45">
            <v>0</v>
          </cell>
          <cell r="PX45">
            <v>0</v>
          </cell>
          <cell r="PY45">
            <v>0</v>
          </cell>
          <cell r="PZ45">
            <v>0</v>
          </cell>
          <cell r="QA45">
            <v>0</v>
          </cell>
          <cell r="QB45">
            <v>0</v>
          </cell>
          <cell r="QC45">
            <v>0</v>
          </cell>
          <cell r="QD45">
            <v>0</v>
          </cell>
          <cell r="QE45">
            <v>0</v>
          </cell>
          <cell r="QF45">
            <v>0</v>
          </cell>
          <cell r="QG45">
            <v>0</v>
          </cell>
          <cell r="QH45">
            <v>0</v>
          </cell>
          <cell r="QI45">
            <v>0</v>
          </cell>
          <cell r="QJ45">
            <v>0</v>
          </cell>
          <cell r="QK45">
            <v>0</v>
          </cell>
          <cell r="QL45">
            <v>0</v>
          </cell>
          <cell r="QM45">
            <v>0</v>
          </cell>
          <cell r="QN45">
            <v>0</v>
          </cell>
          <cell r="QO45">
            <v>0</v>
          </cell>
          <cell r="QP45">
            <v>0</v>
          </cell>
          <cell r="QQ45">
            <v>0</v>
          </cell>
          <cell r="QR45">
            <v>0</v>
          </cell>
          <cell r="QS45">
            <v>0</v>
          </cell>
          <cell r="QT45">
            <v>0</v>
          </cell>
          <cell r="QU45">
            <v>0</v>
          </cell>
          <cell r="QV45">
            <v>0</v>
          </cell>
          <cell r="QW45">
            <v>0</v>
          </cell>
          <cell r="QX45">
            <v>0</v>
          </cell>
          <cell r="QY45">
            <v>0</v>
          </cell>
          <cell r="QZ45">
            <v>0</v>
          </cell>
          <cell r="RA45">
            <v>0</v>
          </cell>
          <cell r="RB45">
            <v>0</v>
          </cell>
          <cell r="RC45">
            <v>0</v>
          </cell>
          <cell r="RD45">
            <v>0</v>
          </cell>
          <cell r="RE45">
            <v>0</v>
          </cell>
          <cell r="RF45">
            <v>0</v>
          </cell>
          <cell r="RG45">
            <v>0</v>
          </cell>
          <cell r="RH45">
            <v>0</v>
          </cell>
          <cell r="RI45">
            <v>0</v>
          </cell>
          <cell r="RJ45">
            <v>0</v>
          </cell>
          <cell r="RK45">
            <v>0</v>
          </cell>
          <cell r="RL45">
            <v>0</v>
          </cell>
          <cell r="RM45">
            <v>0</v>
          </cell>
          <cell r="RN45">
            <v>0</v>
          </cell>
          <cell r="RO45">
            <v>0</v>
          </cell>
          <cell r="RP45">
            <v>0</v>
          </cell>
          <cell r="RQ45">
            <v>0</v>
          </cell>
          <cell r="RR45">
            <v>0</v>
          </cell>
          <cell r="RS45">
            <v>0</v>
          </cell>
          <cell r="RT45">
            <v>0</v>
          </cell>
          <cell r="RU45">
            <v>0</v>
          </cell>
          <cell r="RV45">
            <v>0</v>
          </cell>
          <cell r="RW45">
            <v>0</v>
          </cell>
          <cell r="RX45">
            <v>0</v>
          </cell>
          <cell r="RY45">
            <v>0</v>
          </cell>
          <cell r="RZ45">
            <v>0</v>
          </cell>
          <cell r="SA45">
            <v>0</v>
          </cell>
          <cell r="SB45">
            <v>0</v>
          </cell>
          <cell r="SC45">
            <v>0</v>
          </cell>
          <cell r="SD45">
            <v>0</v>
          </cell>
          <cell r="SE45">
            <v>0</v>
          </cell>
          <cell r="SF45">
            <v>0</v>
          </cell>
          <cell r="SG45">
            <v>0</v>
          </cell>
          <cell r="SH45">
            <v>0</v>
          </cell>
          <cell r="SI45">
            <v>0</v>
          </cell>
          <cell r="SJ45">
            <v>861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 Versio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064E7-938B-46E9-A7BA-6F7BFE2DAFAB}">
  <dimension ref="A1:AS506"/>
  <sheetViews>
    <sheetView zoomScale="85" zoomScaleNormal="85" workbookViewId="0">
      <pane xSplit="8" ySplit="1" topLeftCell="I495" activePane="bottomRight" state="frozen"/>
      <selection pane="topRight" activeCell="H1" sqref="H1"/>
      <selection pane="bottomLeft" activeCell="A2" sqref="A2"/>
      <selection pane="bottomRight" activeCell="T1" sqref="T1:T1048576"/>
    </sheetView>
  </sheetViews>
  <sheetFormatPr defaultRowHeight="14.4" x14ac:dyDescent="0.3"/>
  <cols>
    <col min="1" max="1" width="23" style="55" customWidth="1"/>
    <col min="2" max="2" width="16.33203125" style="55" bestFit="1" customWidth="1"/>
    <col min="3" max="3" width="14.6640625" style="55" bestFit="1" customWidth="1"/>
    <col min="4" max="4" width="11.33203125" style="55" bestFit="1" customWidth="1"/>
    <col min="5" max="5" width="10.6640625" style="55" bestFit="1" customWidth="1"/>
    <col min="6" max="6" width="15.33203125" style="55" bestFit="1" customWidth="1"/>
    <col min="7" max="7" width="21.109375" style="55" bestFit="1" customWidth="1"/>
    <col min="8" max="8" width="21.6640625" style="55" bestFit="1" customWidth="1"/>
    <col min="9" max="9" width="2" style="55" bestFit="1" customWidth="1"/>
    <col min="10" max="24" width="3" style="55" bestFit="1" customWidth="1"/>
    <col min="25" max="28" width="4" style="55" bestFit="1" customWidth="1"/>
    <col min="29" max="29" width="3" style="55" bestFit="1" customWidth="1"/>
    <col min="30" max="31" width="4" style="55" bestFit="1" customWidth="1"/>
    <col min="32" max="32" width="3" style="55" bestFit="1" customWidth="1"/>
    <col min="33" max="34" width="4" style="55" bestFit="1" customWidth="1"/>
    <col min="35" max="35" width="3" style="55" bestFit="1" customWidth="1"/>
    <col min="36" max="39" width="4" style="55" bestFit="1" customWidth="1"/>
    <col min="40" max="44" width="3" style="55" bestFit="1" customWidth="1"/>
    <col min="45" max="45" width="6.5546875" style="55" bestFit="1" customWidth="1"/>
    <col min="46" max="16384" width="8.88671875" style="55"/>
  </cols>
  <sheetData>
    <row r="1" spans="1:45" ht="28.8" x14ac:dyDescent="0.3">
      <c r="A1" s="54" t="s">
        <v>70</v>
      </c>
      <c r="B1" s="55" t="s">
        <v>56</v>
      </c>
      <c r="C1" s="55" t="s">
        <v>57</v>
      </c>
      <c r="D1" s="55" t="s">
        <v>58</v>
      </c>
      <c r="E1" s="55" t="s">
        <v>59</v>
      </c>
      <c r="F1" s="55" t="s">
        <v>60</v>
      </c>
      <c r="G1" s="55" t="s">
        <v>61</v>
      </c>
      <c r="H1" s="55" t="s">
        <v>62</v>
      </c>
      <c r="I1" s="55">
        <v>1</v>
      </c>
      <c r="J1" s="55">
        <v>2</v>
      </c>
      <c r="K1" s="55">
        <v>3</v>
      </c>
      <c r="L1" s="55">
        <v>4</v>
      </c>
      <c r="M1" s="55">
        <v>5</v>
      </c>
      <c r="N1" s="55">
        <v>6</v>
      </c>
      <c r="O1" s="55">
        <v>7</v>
      </c>
      <c r="P1" s="55">
        <v>8</v>
      </c>
      <c r="Q1" s="55" t="s">
        <v>86</v>
      </c>
      <c r="R1" s="55" t="s">
        <v>87</v>
      </c>
      <c r="S1" s="55">
        <v>10</v>
      </c>
      <c r="T1" s="154">
        <v>11</v>
      </c>
      <c r="U1" s="55">
        <v>12</v>
      </c>
      <c r="V1" s="55">
        <v>13</v>
      </c>
      <c r="W1" s="55">
        <v>14</v>
      </c>
      <c r="X1" s="55">
        <v>15</v>
      </c>
      <c r="Y1" s="55" t="s">
        <v>52</v>
      </c>
      <c r="Z1" s="55" t="s">
        <v>53</v>
      </c>
      <c r="AA1" s="55" t="s">
        <v>88</v>
      </c>
      <c r="AB1" s="55" t="s">
        <v>89</v>
      </c>
      <c r="AC1" s="55">
        <v>18</v>
      </c>
      <c r="AD1" s="55" t="s">
        <v>54</v>
      </c>
      <c r="AE1" s="55" t="s">
        <v>55</v>
      </c>
      <c r="AF1" s="55">
        <v>20</v>
      </c>
      <c r="AG1" s="55" t="s">
        <v>78</v>
      </c>
      <c r="AH1" s="55" t="s">
        <v>79</v>
      </c>
      <c r="AI1" s="55">
        <v>22</v>
      </c>
      <c r="AJ1" s="55" t="s">
        <v>80</v>
      </c>
      <c r="AK1" s="55" t="s">
        <v>81</v>
      </c>
      <c r="AL1" s="55" t="s">
        <v>90</v>
      </c>
      <c r="AM1" s="55" t="s">
        <v>91</v>
      </c>
      <c r="AN1" s="55">
        <v>25</v>
      </c>
      <c r="AO1" s="55">
        <v>26</v>
      </c>
      <c r="AP1" s="55">
        <v>27</v>
      </c>
      <c r="AQ1" s="55">
        <v>28</v>
      </c>
      <c r="AR1" s="55">
        <v>29</v>
      </c>
      <c r="AS1" s="55" t="s">
        <v>94</v>
      </c>
    </row>
    <row r="2" spans="1:45" x14ac:dyDescent="0.3">
      <c r="A2" s="55">
        <v>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55">
        <f>SUM(I2:AR2)</f>
        <v>0</v>
      </c>
    </row>
    <row r="3" spans="1:45" x14ac:dyDescent="0.3">
      <c r="A3" s="55">
        <v>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55">
        <f t="shared" ref="AS3:AS66" si="0">SUM(I3:AR3)</f>
        <v>0</v>
      </c>
    </row>
    <row r="4" spans="1:45" x14ac:dyDescent="0.3">
      <c r="A4" s="55">
        <v>3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55">
        <f t="shared" si="0"/>
        <v>0</v>
      </c>
    </row>
    <row r="5" spans="1:45" x14ac:dyDescent="0.3">
      <c r="A5" s="55">
        <v>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55">
        <f t="shared" si="0"/>
        <v>0</v>
      </c>
    </row>
    <row r="6" spans="1:45" x14ac:dyDescent="0.3">
      <c r="A6" s="55">
        <v>5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55">
        <f t="shared" si="0"/>
        <v>0</v>
      </c>
    </row>
    <row r="7" spans="1:45" x14ac:dyDescent="0.3">
      <c r="A7" s="55">
        <v>6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55">
        <f t="shared" si="0"/>
        <v>0</v>
      </c>
    </row>
    <row r="8" spans="1:45" x14ac:dyDescent="0.3">
      <c r="A8" s="55">
        <v>7</v>
      </c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55">
        <f t="shared" si="0"/>
        <v>0</v>
      </c>
    </row>
    <row r="9" spans="1:45" x14ac:dyDescent="0.3">
      <c r="A9" s="55">
        <v>8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55">
        <f t="shared" si="0"/>
        <v>0</v>
      </c>
    </row>
    <row r="10" spans="1:45" x14ac:dyDescent="0.3">
      <c r="A10" s="55">
        <v>9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55">
        <f t="shared" si="0"/>
        <v>0</v>
      </c>
    </row>
    <row r="11" spans="1:45" x14ac:dyDescent="0.3">
      <c r="A11" s="55">
        <v>10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55">
        <f t="shared" si="0"/>
        <v>0</v>
      </c>
    </row>
    <row r="12" spans="1:45" x14ac:dyDescent="0.3">
      <c r="A12" s="55">
        <v>11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55">
        <f t="shared" si="0"/>
        <v>0</v>
      </c>
    </row>
    <row r="13" spans="1:45" x14ac:dyDescent="0.3">
      <c r="A13" s="55">
        <v>12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55">
        <f t="shared" si="0"/>
        <v>0</v>
      </c>
    </row>
    <row r="14" spans="1:45" x14ac:dyDescent="0.3">
      <c r="A14" s="55">
        <v>13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55">
        <f t="shared" si="0"/>
        <v>0</v>
      </c>
    </row>
    <row r="15" spans="1:45" x14ac:dyDescent="0.3">
      <c r="A15" s="55">
        <v>14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55">
        <f t="shared" si="0"/>
        <v>0</v>
      </c>
    </row>
    <row r="16" spans="1:45" x14ac:dyDescent="0.3">
      <c r="A16" s="55">
        <v>15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55">
        <f t="shared" si="0"/>
        <v>0</v>
      </c>
    </row>
    <row r="17" spans="1:45" x14ac:dyDescent="0.3">
      <c r="A17" s="55">
        <v>16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55">
        <f t="shared" si="0"/>
        <v>0</v>
      </c>
    </row>
    <row r="18" spans="1:45" x14ac:dyDescent="0.3">
      <c r="A18" s="55">
        <v>17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55">
        <f t="shared" si="0"/>
        <v>0</v>
      </c>
    </row>
    <row r="19" spans="1:45" x14ac:dyDescent="0.3">
      <c r="A19" s="55">
        <v>18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55">
        <f t="shared" si="0"/>
        <v>0</v>
      </c>
    </row>
    <row r="20" spans="1:45" x14ac:dyDescent="0.3">
      <c r="A20" s="55">
        <v>19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55">
        <f t="shared" si="0"/>
        <v>0</v>
      </c>
    </row>
    <row r="21" spans="1:45" x14ac:dyDescent="0.3">
      <c r="A21" s="55">
        <v>20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55">
        <f t="shared" si="0"/>
        <v>0</v>
      </c>
    </row>
    <row r="22" spans="1:45" x14ac:dyDescent="0.3">
      <c r="A22" s="55">
        <v>21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5">
        <f t="shared" si="0"/>
        <v>0</v>
      </c>
    </row>
    <row r="23" spans="1:45" x14ac:dyDescent="0.3">
      <c r="A23" s="55">
        <v>22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55">
        <f t="shared" si="0"/>
        <v>0</v>
      </c>
    </row>
    <row r="24" spans="1:45" x14ac:dyDescent="0.3">
      <c r="A24" s="55">
        <v>23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55">
        <f t="shared" si="0"/>
        <v>0</v>
      </c>
    </row>
    <row r="25" spans="1:45" x14ac:dyDescent="0.3">
      <c r="A25" s="55">
        <v>24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55">
        <f t="shared" si="0"/>
        <v>0</v>
      </c>
    </row>
    <row r="26" spans="1:45" x14ac:dyDescent="0.3">
      <c r="A26" s="55">
        <v>25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55">
        <f t="shared" si="0"/>
        <v>0</v>
      </c>
    </row>
    <row r="27" spans="1:45" x14ac:dyDescent="0.3">
      <c r="A27" s="55">
        <v>26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55">
        <f t="shared" si="0"/>
        <v>0</v>
      </c>
    </row>
    <row r="28" spans="1:45" x14ac:dyDescent="0.3">
      <c r="A28" s="55">
        <v>27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55">
        <f t="shared" si="0"/>
        <v>0</v>
      </c>
    </row>
    <row r="29" spans="1:45" x14ac:dyDescent="0.3">
      <c r="A29" s="55">
        <v>28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55">
        <f t="shared" si="0"/>
        <v>0</v>
      </c>
    </row>
    <row r="30" spans="1:45" x14ac:dyDescent="0.3">
      <c r="A30" s="55">
        <v>29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55">
        <f t="shared" si="0"/>
        <v>0</v>
      </c>
    </row>
    <row r="31" spans="1:45" x14ac:dyDescent="0.3">
      <c r="A31" s="55">
        <v>30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55">
        <f t="shared" si="0"/>
        <v>0</v>
      </c>
    </row>
    <row r="32" spans="1:45" x14ac:dyDescent="0.3">
      <c r="A32" s="55">
        <v>31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55">
        <f t="shared" si="0"/>
        <v>0</v>
      </c>
    </row>
    <row r="33" spans="1:45" x14ac:dyDescent="0.3">
      <c r="A33" s="55">
        <v>32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55">
        <f t="shared" si="0"/>
        <v>0</v>
      </c>
    </row>
    <row r="34" spans="1:45" x14ac:dyDescent="0.3">
      <c r="A34" s="55">
        <v>33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55">
        <f t="shared" si="0"/>
        <v>0</v>
      </c>
    </row>
    <row r="35" spans="1:45" x14ac:dyDescent="0.3">
      <c r="A35" s="55">
        <v>34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55">
        <f t="shared" si="0"/>
        <v>0</v>
      </c>
    </row>
    <row r="36" spans="1:45" x14ac:dyDescent="0.3">
      <c r="A36" s="55">
        <v>35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55">
        <f t="shared" si="0"/>
        <v>0</v>
      </c>
    </row>
    <row r="37" spans="1:45" x14ac:dyDescent="0.3">
      <c r="A37" s="55">
        <v>36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55">
        <f t="shared" si="0"/>
        <v>0</v>
      </c>
    </row>
    <row r="38" spans="1:45" x14ac:dyDescent="0.3">
      <c r="A38" s="55">
        <v>37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55">
        <f t="shared" si="0"/>
        <v>0</v>
      </c>
    </row>
    <row r="39" spans="1:45" x14ac:dyDescent="0.3">
      <c r="A39" s="55">
        <v>38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55">
        <f t="shared" si="0"/>
        <v>0</v>
      </c>
    </row>
    <row r="40" spans="1:45" x14ac:dyDescent="0.3">
      <c r="A40" s="55">
        <v>39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55">
        <f t="shared" si="0"/>
        <v>0</v>
      </c>
    </row>
    <row r="41" spans="1:45" x14ac:dyDescent="0.3">
      <c r="A41" s="55">
        <v>40</v>
      </c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55">
        <f t="shared" si="0"/>
        <v>0</v>
      </c>
    </row>
    <row r="42" spans="1:45" x14ac:dyDescent="0.3">
      <c r="A42" s="55">
        <v>41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55">
        <f t="shared" si="0"/>
        <v>0</v>
      </c>
    </row>
    <row r="43" spans="1:45" x14ac:dyDescent="0.3">
      <c r="A43" s="55">
        <v>42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55">
        <f t="shared" si="0"/>
        <v>0</v>
      </c>
    </row>
    <row r="44" spans="1:45" x14ac:dyDescent="0.3">
      <c r="A44" s="55">
        <v>43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55">
        <f t="shared" si="0"/>
        <v>0</v>
      </c>
    </row>
    <row r="45" spans="1:45" x14ac:dyDescent="0.3">
      <c r="A45" s="55">
        <v>44</v>
      </c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55">
        <f t="shared" si="0"/>
        <v>0</v>
      </c>
    </row>
    <row r="46" spans="1:45" x14ac:dyDescent="0.3">
      <c r="A46" s="55">
        <v>45</v>
      </c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55">
        <f t="shared" si="0"/>
        <v>0</v>
      </c>
    </row>
    <row r="47" spans="1:45" x14ac:dyDescent="0.3">
      <c r="A47" s="55">
        <v>46</v>
      </c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55">
        <f t="shared" si="0"/>
        <v>0</v>
      </c>
    </row>
    <row r="48" spans="1:45" x14ac:dyDescent="0.3">
      <c r="A48" s="55">
        <v>47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55">
        <f t="shared" si="0"/>
        <v>0</v>
      </c>
    </row>
    <row r="49" spans="1:45" x14ac:dyDescent="0.3">
      <c r="A49" s="55">
        <v>48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55">
        <f t="shared" si="0"/>
        <v>0</v>
      </c>
    </row>
    <row r="50" spans="1:45" x14ac:dyDescent="0.3">
      <c r="A50" s="55">
        <v>49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55">
        <f t="shared" si="0"/>
        <v>0</v>
      </c>
    </row>
    <row r="51" spans="1:45" x14ac:dyDescent="0.3">
      <c r="A51" s="55">
        <v>50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55">
        <f t="shared" si="0"/>
        <v>0</v>
      </c>
    </row>
    <row r="52" spans="1:45" x14ac:dyDescent="0.3">
      <c r="A52" s="55">
        <v>51</v>
      </c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55">
        <f t="shared" si="0"/>
        <v>0</v>
      </c>
    </row>
    <row r="53" spans="1:45" x14ac:dyDescent="0.3">
      <c r="A53" s="55">
        <v>52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55">
        <f t="shared" si="0"/>
        <v>0</v>
      </c>
    </row>
    <row r="54" spans="1:45" x14ac:dyDescent="0.3">
      <c r="A54" s="55">
        <v>53</v>
      </c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55">
        <f t="shared" si="0"/>
        <v>0</v>
      </c>
    </row>
    <row r="55" spans="1:45" x14ac:dyDescent="0.3">
      <c r="A55" s="55">
        <v>54</v>
      </c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55">
        <f t="shared" si="0"/>
        <v>0</v>
      </c>
    </row>
    <row r="56" spans="1:45" x14ac:dyDescent="0.3">
      <c r="A56" s="55">
        <v>55</v>
      </c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55">
        <f t="shared" si="0"/>
        <v>0</v>
      </c>
    </row>
    <row r="57" spans="1:45" x14ac:dyDescent="0.3">
      <c r="A57" s="55">
        <v>56</v>
      </c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55">
        <f t="shared" si="0"/>
        <v>0</v>
      </c>
    </row>
    <row r="58" spans="1:45" x14ac:dyDescent="0.3">
      <c r="A58" s="55">
        <v>57</v>
      </c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55">
        <f t="shared" si="0"/>
        <v>0</v>
      </c>
    </row>
    <row r="59" spans="1:45" x14ac:dyDescent="0.3">
      <c r="A59" s="55">
        <v>58</v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55">
        <f t="shared" si="0"/>
        <v>0</v>
      </c>
    </row>
    <row r="60" spans="1:45" x14ac:dyDescent="0.3">
      <c r="A60" s="55">
        <v>59</v>
      </c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55">
        <f t="shared" si="0"/>
        <v>0</v>
      </c>
    </row>
    <row r="61" spans="1:45" x14ac:dyDescent="0.3">
      <c r="A61" s="55">
        <v>60</v>
      </c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55">
        <f t="shared" si="0"/>
        <v>0</v>
      </c>
    </row>
    <row r="62" spans="1:45" x14ac:dyDescent="0.3">
      <c r="A62" s="55">
        <v>61</v>
      </c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55">
        <f t="shared" si="0"/>
        <v>0</v>
      </c>
    </row>
    <row r="63" spans="1:45" x14ac:dyDescent="0.3">
      <c r="A63" s="55">
        <v>62</v>
      </c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55">
        <f t="shared" si="0"/>
        <v>0</v>
      </c>
    </row>
    <row r="64" spans="1:45" x14ac:dyDescent="0.3">
      <c r="A64" s="55">
        <v>63</v>
      </c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55">
        <f t="shared" si="0"/>
        <v>0</v>
      </c>
    </row>
    <row r="65" spans="1:45" x14ac:dyDescent="0.3">
      <c r="A65" s="55">
        <v>64</v>
      </c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55">
        <f t="shared" si="0"/>
        <v>0</v>
      </c>
    </row>
    <row r="66" spans="1:45" x14ac:dyDescent="0.3">
      <c r="A66" s="55">
        <v>65</v>
      </c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55">
        <f t="shared" si="0"/>
        <v>0</v>
      </c>
    </row>
    <row r="67" spans="1:45" x14ac:dyDescent="0.3">
      <c r="A67" s="55">
        <v>66</v>
      </c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55">
        <f t="shared" ref="AS67:AS130" si="1">SUM(I67:AR67)</f>
        <v>0</v>
      </c>
    </row>
    <row r="68" spans="1:45" x14ac:dyDescent="0.3">
      <c r="A68" s="55">
        <v>67</v>
      </c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55">
        <f t="shared" si="1"/>
        <v>0</v>
      </c>
    </row>
    <row r="69" spans="1:45" x14ac:dyDescent="0.3">
      <c r="A69" s="55">
        <v>68</v>
      </c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55">
        <f t="shared" si="1"/>
        <v>0</v>
      </c>
    </row>
    <row r="70" spans="1:45" x14ac:dyDescent="0.3">
      <c r="A70" s="55">
        <v>69</v>
      </c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55">
        <f t="shared" si="1"/>
        <v>0</v>
      </c>
    </row>
    <row r="71" spans="1:45" x14ac:dyDescent="0.3">
      <c r="A71" s="55">
        <v>70</v>
      </c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55">
        <f t="shared" si="1"/>
        <v>0</v>
      </c>
    </row>
    <row r="72" spans="1:45" x14ac:dyDescent="0.3">
      <c r="A72" s="55">
        <v>71</v>
      </c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55">
        <f t="shared" si="1"/>
        <v>0</v>
      </c>
    </row>
    <row r="73" spans="1:45" x14ac:dyDescent="0.3">
      <c r="A73" s="55">
        <v>72</v>
      </c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55">
        <f t="shared" si="1"/>
        <v>0</v>
      </c>
    </row>
    <row r="74" spans="1:45" x14ac:dyDescent="0.3">
      <c r="A74" s="55">
        <v>73</v>
      </c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55">
        <f t="shared" si="1"/>
        <v>0</v>
      </c>
    </row>
    <row r="75" spans="1:45" x14ac:dyDescent="0.3">
      <c r="A75" s="55">
        <v>74</v>
      </c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55">
        <f t="shared" si="1"/>
        <v>0</v>
      </c>
    </row>
    <row r="76" spans="1:45" x14ac:dyDescent="0.3">
      <c r="A76" s="55">
        <v>75</v>
      </c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55">
        <f t="shared" si="1"/>
        <v>0</v>
      </c>
    </row>
    <row r="77" spans="1:45" x14ac:dyDescent="0.3">
      <c r="A77" s="55">
        <v>76</v>
      </c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55">
        <f t="shared" si="1"/>
        <v>0</v>
      </c>
    </row>
    <row r="78" spans="1:45" x14ac:dyDescent="0.3">
      <c r="A78" s="55">
        <v>77</v>
      </c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55">
        <f t="shared" si="1"/>
        <v>0</v>
      </c>
    </row>
    <row r="79" spans="1:45" x14ac:dyDescent="0.3">
      <c r="A79" s="55">
        <v>78</v>
      </c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55">
        <f t="shared" si="1"/>
        <v>0</v>
      </c>
    </row>
    <row r="80" spans="1:45" x14ac:dyDescent="0.3">
      <c r="A80" s="55">
        <v>79</v>
      </c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55">
        <f t="shared" si="1"/>
        <v>0</v>
      </c>
    </row>
    <row r="81" spans="1:45" x14ac:dyDescent="0.3">
      <c r="A81" s="55">
        <v>80</v>
      </c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55">
        <f t="shared" si="1"/>
        <v>0</v>
      </c>
    </row>
    <row r="82" spans="1:45" x14ac:dyDescent="0.3">
      <c r="A82" s="55">
        <v>81</v>
      </c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55">
        <f t="shared" si="1"/>
        <v>0</v>
      </c>
    </row>
    <row r="83" spans="1:45" x14ac:dyDescent="0.3">
      <c r="A83" s="55">
        <v>82</v>
      </c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55">
        <f t="shared" si="1"/>
        <v>0</v>
      </c>
    </row>
    <row r="84" spans="1:45" x14ac:dyDescent="0.3">
      <c r="A84" s="55">
        <v>83</v>
      </c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55">
        <f t="shared" si="1"/>
        <v>0</v>
      </c>
    </row>
    <row r="85" spans="1:45" x14ac:dyDescent="0.3">
      <c r="A85" s="55">
        <v>84</v>
      </c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55">
        <f t="shared" si="1"/>
        <v>0</v>
      </c>
    </row>
    <row r="86" spans="1:45" x14ac:dyDescent="0.3">
      <c r="A86" s="55">
        <v>85</v>
      </c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55">
        <f t="shared" si="1"/>
        <v>0</v>
      </c>
    </row>
    <row r="87" spans="1:45" x14ac:dyDescent="0.3">
      <c r="A87" s="55">
        <v>86</v>
      </c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55">
        <f t="shared" si="1"/>
        <v>0</v>
      </c>
    </row>
    <row r="88" spans="1:45" x14ac:dyDescent="0.3">
      <c r="A88" s="55">
        <v>87</v>
      </c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55">
        <f t="shared" si="1"/>
        <v>0</v>
      </c>
    </row>
    <row r="89" spans="1:45" x14ac:dyDescent="0.3">
      <c r="A89" s="55">
        <v>88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55">
        <f t="shared" si="1"/>
        <v>0</v>
      </c>
    </row>
    <row r="90" spans="1:45" x14ac:dyDescent="0.3">
      <c r="A90" s="55">
        <v>89</v>
      </c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55">
        <f t="shared" si="1"/>
        <v>0</v>
      </c>
    </row>
    <row r="91" spans="1:45" x14ac:dyDescent="0.3">
      <c r="A91" s="55">
        <v>90</v>
      </c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55">
        <f t="shared" si="1"/>
        <v>0</v>
      </c>
    </row>
    <row r="92" spans="1:45" x14ac:dyDescent="0.3">
      <c r="A92" s="55">
        <v>91</v>
      </c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55">
        <f t="shared" si="1"/>
        <v>0</v>
      </c>
    </row>
    <row r="93" spans="1:45" x14ac:dyDescent="0.3">
      <c r="A93" s="55">
        <v>92</v>
      </c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55">
        <f t="shared" si="1"/>
        <v>0</v>
      </c>
    </row>
    <row r="94" spans="1:45" x14ac:dyDescent="0.3">
      <c r="A94" s="55">
        <v>93</v>
      </c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55">
        <f t="shared" si="1"/>
        <v>0</v>
      </c>
    </row>
    <row r="95" spans="1:45" x14ac:dyDescent="0.3">
      <c r="A95" s="55">
        <v>94</v>
      </c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55">
        <f t="shared" si="1"/>
        <v>0</v>
      </c>
    </row>
    <row r="96" spans="1:45" x14ac:dyDescent="0.3">
      <c r="A96" s="55">
        <v>95</v>
      </c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55">
        <f t="shared" si="1"/>
        <v>0</v>
      </c>
    </row>
    <row r="97" spans="1:45" x14ac:dyDescent="0.3">
      <c r="A97" s="55">
        <v>96</v>
      </c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55">
        <f t="shared" si="1"/>
        <v>0</v>
      </c>
    </row>
    <row r="98" spans="1:45" x14ac:dyDescent="0.3">
      <c r="A98" s="55">
        <v>97</v>
      </c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55">
        <f t="shared" si="1"/>
        <v>0</v>
      </c>
    </row>
    <row r="99" spans="1:45" x14ac:dyDescent="0.3">
      <c r="A99" s="55">
        <v>98</v>
      </c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55">
        <f t="shared" si="1"/>
        <v>0</v>
      </c>
    </row>
    <row r="100" spans="1:45" x14ac:dyDescent="0.3">
      <c r="A100" s="55">
        <v>99</v>
      </c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55">
        <f t="shared" si="1"/>
        <v>0</v>
      </c>
    </row>
    <row r="101" spans="1:45" x14ac:dyDescent="0.3">
      <c r="A101" s="55">
        <v>100</v>
      </c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55">
        <f t="shared" si="1"/>
        <v>0</v>
      </c>
    </row>
    <row r="102" spans="1:45" x14ac:dyDescent="0.3">
      <c r="A102" s="55">
        <v>101</v>
      </c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55">
        <f t="shared" si="1"/>
        <v>0</v>
      </c>
    </row>
    <row r="103" spans="1:45" x14ac:dyDescent="0.3">
      <c r="A103" s="55">
        <v>102</v>
      </c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55">
        <f t="shared" si="1"/>
        <v>0</v>
      </c>
    </row>
    <row r="104" spans="1:45" x14ac:dyDescent="0.3">
      <c r="A104" s="55">
        <v>103</v>
      </c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55">
        <f t="shared" si="1"/>
        <v>0</v>
      </c>
    </row>
    <row r="105" spans="1:45" x14ac:dyDescent="0.3">
      <c r="A105" s="55">
        <v>104</v>
      </c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55">
        <f t="shared" si="1"/>
        <v>0</v>
      </c>
    </row>
    <row r="106" spans="1:45" x14ac:dyDescent="0.3">
      <c r="A106" s="55">
        <v>105</v>
      </c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55">
        <f t="shared" si="1"/>
        <v>0</v>
      </c>
    </row>
    <row r="107" spans="1:45" x14ac:dyDescent="0.3">
      <c r="A107" s="55">
        <v>106</v>
      </c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55">
        <f t="shared" si="1"/>
        <v>0</v>
      </c>
    </row>
    <row r="108" spans="1:45" x14ac:dyDescent="0.3">
      <c r="A108" s="55">
        <v>107</v>
      </c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55">
        <f t="shared" si="1"/>
        <v>0</v>
      </c>
    </row>
    <row r="109" spans="1:45" x14ac:dyDescent="0.3">
      <c r="A109" s="55">
        <v>108</v>
      </c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55">
        <f t="shared" si="1"/>
        <v>0</v>
      </c>
    </row>
    <row r="110" spans="1:45" x14ac:dyDescent="0.3">
      <c r="A110" s="55">
        <v>109</v>
      </c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55">
        <f t="shared" si="1"/>
        <v>0</v>
      </c>
    </row>
    <row r="111" spans="1:45" x14ac:dyDescent="0.3">
      <c r="A111" s="55">
        <v>110</v>
      </c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55">
        <f t="shared" si="1"/>
        <v>0</v>
      </c>
    </row>
    <row r="112" spans="1:45" x14ac:dyDescent="0.3">
      <c r="A112" s="55">
        <v>111</v>
      </c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55">
        <f t="shared" si="1"/>
        <v>0</v>
      </c>
    </row>
    <row r="113" spans="1:45" x14ac:dyDescent="0.3">
      <c r="A113" s="55">
        <v>112</v>
      </c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55">
        <f t="shared" si="1"/>
        <v>0</v>
      </c>
    </row>
    <row r="114" spans="1:45" x14ac:dyDescent="0.3">
      <c r="A114" s="55">
        <v>113</v>
      </c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55">
        <f t="shared" si="1"/>
        <v>0</v>
      </c>
    </row>
    <row r="115" spans="1:45" x14ac:dyDescent="0.3">
      <c r="A115" s="55">
        <v>114</v>
      </c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55">
        <f t="shared" si="1"/>
        <v>0</v>
      </c>
    </row>
    <row r="116" spans="1:45" x14ac:dyDescent="0.3">
      <c r="A116" s="55">
        <v>115</v>
      </c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55">
        <f t="shared" si="1"/>
        <v>0</v>
      </c>
    </row>
    <row r="117" spans="1:45" x14ac:dyDescent="0.3">
      <c r="A117" s="55">
        <v>116</v>
      </c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55">
        <f t="shared" si="1"/>
        <v>0</v>
      </c>
    </row>
    <row r="118" spans="1:45" x14ac:dyDescent="0.3">
      <c r="A118" s="55">
        <v>117</v>
      </c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55">
        <f t="shared" si="1"/>
        <v>0</v>
      </c>
    </row>
    <row r="119" spans="1:45" x14ac:dyDescent="0.3">
      <c r="A119" s="55">
        <v>118</v>
      </c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55">
        <f t="shared" si="1"/>
        <v>0</v>
      </c>
    </row>
    <row r="120" spans="1:45" x14ac:dyDescent="0.3">
      <c r="A120" s="55">
        <v>119</v>
      </c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55">
        <f t="shared" si="1"/>
        <v>0</v>
      </c>
    </row>
    <row r="121" spans="1:45" x14ac:dyDescent="0.3">
      <c r="A121" s="55">
        <v>120</v>
      </c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55">
        <f t="shared" si="1"/>
        <v>0</v>
      </c>
    </row>
    <row r="122" spans="1:45" x14ac:dyDescent="0.3">
      <c r="A122" s="55">
        <v>121</v>
      </c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55">
        <f t="shared" si="1"/>
        <v>0</v>
      </c>
    </row>
    <row r="123" spans="1:45" x14ac:dyDescent="0.3">
      <c r="A123" s="55">
        <v>122</v>
      </c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55">
        <f t="shared" si="1"/>
        <v>0</v>
      </c>
    </row>
    <row r="124" spans="1:45" x14ac:dyDescent="0.3">
      <c r="A124" s="55">
        <v>123</v>
      </c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55">
        <f t="shared" si="1"/>
        <v>0</v>
      </c>
    </row>
    <row r="125" spans="1:45" x14ac:dyDescent="0.3">
      <c r="A125" s="55">
        <v>124</v>
      </c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55">
        <f t="shared" si="1"/>
        <v>0</v>
      </c>
    </row>
    <row r="126" spans="1:45" x14ac:dyDescent="0.3">
      <c r="A126" s="55">
        <v>125</v>
      </c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55">
        <f t="shared" si="1"/>
        <v>0</v>
      </c>
    </row>
    <row r="127" spans="1:45" x14ac:dyDescent="0.3">
      <c r="A127" s="55">
        <v>126</v>
      </c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55">
        <f t="shared" si="1"/>
        <v>0</v>
      </c>
    </row>
    <row r="128" spans="1:45" x14ac:dyDescent="0.3">
      <c r="A128" s="55">
        <v>127</v>
      </c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55">
        <f t="shared" si="1"/>
        <v>0</v>
      </c>
    </row>
    <row r="129" spans="1:45" x14ac:dyDescent="0.3">
      <c r="A129" s="55">
        <v>128</v>
      </c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55">
        <f t="shared" si="1"/>
        <v>0</v>
      </c>
    </row>
    <row r="130" spans="1:45" x14ac:dyDescent="0.3">
      <c r="A130" s="55">
        <v>129</v>
      </c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55">
        <f t="shared" si="1"/>
        <v>0</v>
      </c>
    </row>
    <row r="131" spans="1:45" x14ac:dyDescent="0.3">
      <c r="A131" s="55">
        <v>130</v>
      </c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55">
        <f t="shared" ref="AS131:AS194" si="2">SUM(I131:AR131)</f>
        <v>0</v>
      </c>
    </row>
    <row r="132" spans="1:45" x14ac:dyDescent="0.3">
      <c r="A132" s="55">
        <v>131</v>
      </c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55">
        <f t="shared" si="2"/>
        <v>0</v>
      </c>
    </row>
    <row r="133" spans="1:45" x14ac:dyDescent="0.3">
      <c r="A133" s="55">
        <v>132</v>
      </c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55">
        <f t="shared" si="2"/>
        <v>0</v>
      </c>
    </row>
    <row r="134" spans="1:45" x14ac:dyDescent="0.3">
      <c r="A134" s="55">
        <v>133</v>
      </c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55">
        <f t="shared" si="2"/>
        <v>0</v>
      </c>
    </row>
    <row r="135" spans="1:45" x14ac:dyDescent="0.3">
      <c r="A135" s="55">
        <v>134</v>
      </c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55">
        <f t="shared" si="2"/>
        <v>0</v>
      </c>
    </row>
    <row r="136" spans="1:45" x14ac:dyDescent="0.3">
      <c r="A136" s="55">
        <v>135</v>
      </c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55">
        <f t="shared" si="2"/>
        <v>0</v>
      </c>
    </row>
    <row r="137" spans="1:45" x14ac:dyDescent="0.3">
      <c r="A137" s="55">
        <v>136</v>
      </c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55">
        <f t="shared" si="2"/>
        <v>0</v>
      </c>
    </row>
    <row r="138" spans="1:45" x14ac:dyDescent="0.3">
      <c r="A138" s="55">
        <v>137</v>
      </c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55">
        <f t="shared" si="2"/>
        <v>0</v>
      </c>
    </row>
    <row r="139" spans="1:45" x14ac:dyDescent="0.3">
      <c r="A139" s="55">
        <v>138</v>
      </c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55">
        <f t="shared" si="2"/>
        <v>0</v>
      </c>
    </row>
    <row r="140" spans="1:45" x14ac:dyDescent="0.3">
      <c r="A140" s="55">
        <v>139</v>
      </c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55">
        <f t="shared" si="2"/>
        <v>0</v>
      </c>
    </row>
    <row r="141" spans="1:45" x14ac:dyDescent="0.3">
      <c r="A141" s="55">
        <v>140</v>
      </c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55">
        <f t="shared" si="2"/>
        <v>0</v>
      </c>
    </row>
    <row r="142" spans="1:45" x14ac:dyDescent="0.3">
      <c r="A142" s="55">
        <v>141</v>
      </c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55">
        <f t="shared" si="2"/>
        <v>0</v>
      </c>
    </row>
    <row r="143" spans="1:45" x14ac:dyDescent="0.3">
      <c r="A143" s="55">
        <v>142</v>
      </c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55">
        <f t="shared" si="2"/>
        <v>0</v>
      </c>
    </row>
    <row r="144" spans="1:45" x14ac:dyDescent="0.3">
      <c r="A144" s="55">
        <v>143</v>
      </c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55">
        <f t="shared" si="2"/>
        <v>0</v>
      </c>
    </row>
    <row r="145" spans="1:45" x14ac:dyDescent="0.3">
      <c r="A145" s="55">
        <v>144</v>
      </c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55">
        <f t="shared" si="2"/>
        <v>0</v>
      </c>
    </row>
    <row r="146" spans="1:45" x14ac:dyDescent="0.3">
      <c r="A146" s="55">
        <v>145</v>
      </c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55">
        <f t="shared" si="2"/>
        <v>0</v>
      </c>
    </row>
    <row r="147" spans="1:45" x14ac:dyDescent="0.3">
      <c r="A147" s="55">
        <v>146</v>
      </c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55">
        <f t="shared" si="2"/>
        <v>0</v>
      </c>
    </row>
    <row r="148" spans="1:45" x14ac:dyDescent="0.3">
      <c r="A148" s="55">
        <v>147</v>
      </c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55">
        <f t="shared" si="2"/>
        <v>0</v>
      </c>
    </row>
    <row r="149" spans="1:45" x14ac:dyDescent="0.3">
      <c r="A149" s="55">
        <v>148</v>
      </c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55">
        <f t="shared" si="2"/>
        <v>0</v>
      </c>
    </row>
    <row r="150" spans="1:45" x14ac:dyDescent="0.3">
      <c r="A150" s="55">
        <v>149</v>
      </c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55">
        <f t="shared" si="2"/>
        <v>0</v>
      </c>
    </row>
    <row r="151" spans="1:45" x14ac:dyDescent="0.3">
      <c r="A151" s="55">
        <v>150</v>
      </c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55">
        <f t="shared" si="2"/>
        <v>0</v>
      </c>
    </row>
    <row r="152" spans="1:45" x14ac:dyDescent="0.3">
      <c r="A152" s="55">
        <v>151</v>
      </c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55">
        <f t="shared" si="2"/>
        <v>0</v>
      </c>
    </row>
    <row r="153" spans="1:45" x14ac:dyDescent="0.3">
      <c r="A153" s="55">
        <v>152</v>
      </c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55">
        <f t="shared" si="2"/>
        <v>0</v>
      </c>
    </row>
    <row r="154" spans="1:45" x14ac:dyDescent="0.3">
      <c r="A154" s="55">
        <v>153</v>
      </c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55">
        <f t="shared" si="2"/>
        <v>0</v>
      </c>
    </row>
    <row r="155" spans="1:45" x14ac:dyDescent="0.3">
      <c r="A155" s="55">
        <v>154</v>
      </c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55">
        <f t="shared" si="2"/>
        <v>0</v>
      </c>
    </row>
    <row r="156" spans="1:45" x14ac:dyDescent="0.3">
      <c r="A156" s="55">
        <v>155</v>
      </c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55">
        <f t="shared" si="2"/>
        <v>0</v>
      </c>
    </row>
    <row r="157" spans="1:45" x14ac:dyDescent="0.3">
      <c r="A157" s="55">
        <v>156</v>
      </c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55">
        <f t="shared" si="2"/>
        <v>0</v>
      </c>
    </row>
    <row r="158" spans="1:45" x14ac:dyDescent="0.3">
      <c r="A158" s="55">
        <v>157</v>
      </c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55">
        <f t="shared" si="2"/>
        <v>0</v>
      </c>
    </row>
    <row r="159" spans="1:45" x14ac:dyDescent="0.3">
      <c r="A159" s="55">
        <v>158</v>
      </c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55">
        <f t="shared" si="2"/>
        <v>0</v>
      </c>
    </row>
    <row r="160" spans="1:45" x14ac:dyDescent="0.3">
      <c r="A160" s="55">
        <v>159</v>
      </c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55">
        <f t="shared" si="2"/>
        <v>0</v>
      </c>
    </row>
    <row r="161" spans="1:45" x14ac:dyDescent="0.3">
      <c r="A161" s="55">
        <v>160</v>
      </c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55">
        <f t="shared" si="2"/>
        <v>0</v>
      </c>
    </row>
    <row r="162" spans="1:45" x14ac:dyDescent="0.3">
      <c r="A162" s="55">
        <v>161</v>
      </c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55">
        <f t="shared" si="2"/>
        <v>0</v>
      </c>
    </row>
    <row r="163" spans="1:45" x14ac:dyDescent="0.3">
      <c r="A163" s="55">
        <v>162</v>
      </c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55">
        <f t="shared" si="2"/>
        <v>0</v>
      </c>
    </row>
    <row r="164" spans="1:45" x14ac:dyDescent="0.3">
      <c r="A164" s="55">
        <v>163</v>
      </c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55">
        <f t="shared" si="2"/>
        <v>0</v>
      </c>
    </row>
    <row r="165" spans="1:45" x14ac:dyDescent="0.3">
      <c r="A165" s="55">
        <v>164</v>
      </c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55">
        <f t="shared" si="2"/>
        <v>0</v>
      </c>
    </row>
    <row r="166" spans="1:45" x14ac:dyDescent="0.3">
      <c r="A166" s="55">
        <v>165</v>
      </c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55">
        <f t="shared" si="2"/>
        <v>0</v>
      </c>
    </row>
    <row r="167" spans="1:45" x14ac:dyDescent="0.3">
      <c r="A167" s="55">
        <v>166</v>
      </c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55">
        <f t="shared" si="2"/>
        <v>0</v>
      </c>
    </row>
    <row r="168" spans="1:45" x14ac:dyDescent="0.3">
      <c r="A168" s="55">
        <v>167</v>
      </c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55">
        <f t="shared" si="2"/>
        <v>0</v>
      </c>
    </row>
    <row r="169" spans="1:45" x14ac:dyDescent="0.3">
      <c r="A169" s="55">
        <v>168</v>
      </c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55">
        <f t="shared" si="2"/>
        <v>0</v>
      </c>
    </row>
    <row r="170" spans="1:45" x14ac:dyDescent="0.3">
      <c r="A170" s="55">
        <v>169</v>
      </c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55">
        <f t="shared" si="2"/>
        <v>0</v>
      </c>
    </row>
    <row r="171" spans="1:45" x14ac:dyDescent="0.3">
      <c r="A171" s="55">
        <v>170</v>
      </c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55">
        <f t="shared" si="2"/>
        <v>0</v>
      </c>
    </row>
    <row r="172" spans="1:45" x14ac:dyDescent="0.3">
      <c r="A172" s="55">
        <v>171</v>
      </c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55">
        <f t="shared" si="2"/>
        <v>0</v>
      </c>
    </row>
    <row r="173" spans="1:45" x14ac:dyDescent="0.3">
      <c r="A173" s="55">
        <v>172</v>
      </c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55">
        <f t="shared" si="2"/>
        <v>0</v>
      </c>
    </row>
    <row r="174" spans="1:45" x14ac:dyDescent="0.3">
      <c r="A174" s="55">
        <v>173</v>
      </c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55">
        <f t="shared" si="2"/>
        <v>0</v>
      </c>
    </row>
    <row r="175" spans="1:45" x14ac:dyDescent="0.3">
      <c r="A175" s="55">
        <v>174</v>
      </c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55">
        <f t="shared" si="2"/>
        <v>0</v>
      </c>
    </row>
    <row r="176" spans="1:45" x14ac:dyDescent="0.3">
      <c r="A176" s="55">
        <v>175</v>
      </c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55">
        <f t="shared" si="2"/>
        <v>0</v>
      </c>
    </row>
    <row r="177" spans="1:45" x14ac:dyDescent="0.3">
      <c r="A177" s="55">
        <v>176</v>
      </c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55">
        <f t="shared" si="2"/>
        <v>0</v>
      </c>
    </row>
    <row r="178" spans="1:45" x14ac:dyDescent="0.3">
      <c r="A178" s="55">
        <v>177</v>
      </c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55">
        <f t="shared" si="2"/>
        <v>0</v>
      </c>
    </row>
    <row r="179" spans="1:45" x14ac:dyDescent="0.3">
      <c r="A179" s="55">
        <v>178</v>
      </c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55">
        <f t="shared" si="2"/>
        <v>0</v>
      </c>
    </row>
    <row r="180" spans="1:45" x14ac:dyDescent="0.3">
      <c r="A180" s="55">
        <v>179</v>
      </c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55">
        <f t="shared" si="2"/>
        <v>0</v>
      </c>
    </row>
    <row r="181" spans="1:45" x14ac:dyDescent="0.3">
      <c r="A181" s="55">
        <v>180</v>
      </c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55">
        <f t="shared" si="2"/>
        <v>0</v>
      </c>
    </row>
    <row r="182" spans="1:45" x14ac:dyDescent="0.3">
      <c r="A182" s="55">
        <v>181</v>
      </c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55">
        <f t="shared" si="2"/>
        <v>0</v>
      </c>
    </row>
    <row r="183" spans="1:45" x14ac:dyDescent="0.3">
      <c r="A183" s="55">
        <v>182</v>
      </c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55">
        <f t="shared" si="2"/>
        <v>0</v>
      </c>
    </row>
    <row r="184" spans="1:45" x14ac:dyDescent="0.3">
      <c r="A184" s="55">
        <v>183</v>
      </c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55">
        <f t="shared" si="2"/>
        <v>0</v>
      </c>
    </row>
    <row r="185" spans="1:45" x14ac:dyDescent="0.3">
      <c r="A185" s="55">
        <v>184</v>
      </c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55">
        <f t="shared" si="2"/>
        <v>0</v>
      </c>
    </row>
    <row r="186" spans="1:45" x14ac:dyDescent="0.3">
      <c r="A186" s="55">
        <v>185</v>
      </c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55">
        <f t="shared" si="2"/>
        <v>0</v>
      </c>
    </row>
    <row r="187" spans="1:45" x14ac:dyDescent="0.3">
      <c r="A187" s="55">
        <v>186</v>
      </c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55">
        <f t="shared" si="2"/>
        <v>0</v>
      </c>
    </row>
    <row r="188" spans="1:45" x14ac:dyDescent="0.3">
      <c r="A188" s="55">
        <v>187</v>
      </c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55">
        <f t="shared" si="2"/>
        <v>0</v>
      </c>
    </row>
    <row r="189" spans="1:45" x14ac:dyDescent="0.3">
      <c r="A189" s="55">
        <v>188</v>
      </c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55">
        <f t="shared" si="2"/>
        <v>0</v>
      </c>
    </row>
    <row r="190" spans="1:45" x14ac:dyDescent="0.3">
      <c r="A190" s="55">
        <v>189</v>
      </c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55">
        <f t="shared" si="2"/>
        <v>0</v>
      </c>
    </row>
    <row r="191" spans="1:45" x14ac:dyDescent="0.3">
      <c r="A191" s="55">
        <v>190</v>
      </c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55">
        <f t="shared" si="2"/>
        <v>0</v>
      </c>
    </row>
    <row r="192" spans="1:45" x14ac:dyDescent="0.3">
      <c r="A192" s="55">
        <v>191</v>
      </c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55">
        <f t="shared" si="2"/>
        <v>0</v>
      </c>
    </row>
    <row r="193" spans="1:45" x14ac:dyDescent="0.3">
      <c r="A193" s="55">
        <v>192</v>
      </c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55">
        <f t="shared" si="2"/>
        <v>0</v>
      </c>
    </row>
    <row r="194" spans="1:45" x14ac:dyDescent="0.3">
      <c r="A194" s="55">
        <v>193</v>
      </c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55">
        <f t="shared" si="2"/>
        <v>0</v>
      </c>
    </row>
    <row r="195" spans="1:45" x14ac:dyDescent="0.3">
      <c r="A195" s="55">
        <v>194</v>
      </c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55">
        <f t="shared" ref="AS195:AS258" si="3">SUM(I195:AR195)</f>
        <v>0</v>
      </c>
    </row>
    <row r="196" spans="1:45" x14ac:dyDescent="0.3">
      <c r="A196" s="55">
        <v>195</v>
      </c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55">
        <f t="shared" si="3"/>
        <v>0</v>
      </c>
    </row>
    <row r="197" spans="1:45" x14ac:dyDescent="0.3">
      <c r="A197" s="55">
        <v>196</v>
      </c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55">
        <f t="shared" si="3"/>
        <v>0</v>
      </c>
    </row>
    <row r="198" spans="1:45" x14ac:dyDescent="0.3">
      <c r="A198" s="55">
        <v>197</v>
      </c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55">
        <f t="shared" si="3"/>
        <v>0</v>
      </c>
    </row>
    <row r="199" spans="1:45" x14ac:dyDescent="0.3">
      <c r="A199" s="55">
        <v>198</v>
      </c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55">
        <f t="shared" si="3"/>
        <v>0</v>
      </c>
    </row>
    <row r="200" spans="1:45" x14ac:dyDescent="0.3">
      <c r="A200" s="55">
        <v>199</v>
      </c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55">
        <f t="shared" si="3"/>
        <v>0</v>
      </c>
    </row>
    <row r="201" spans="1:45" x14ac:dyDescent="0.3">
      <c r="A201" s="55">
        <v>200</v>
      </c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55">
        <f t="shared" si="3"/>
        <v>0</v>
      </c>
    </row>
    <row r="202" spans="1:45" x14ac:dyDescent="0.3">
      <c r="A202" s="55">
        <v>201</v>
      </c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55">
        <f t="shared" si="3"/>
        <v>0</v>
      </c>
    </row>
    <row r="203" spans="1:45" x14ac:dyDescent="0.3">
      <c r="A203" s="55">
        <v>202</v>
      </c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55">
        <f t="shared" si="3"/>
        <v>0</v>
      </c>
    </row>
    <row r="204" spans="1:45" x14ac:dyDescent="0.3">
      <c r="A204" s="55">
        <v>203</v>
      </c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55">
        <f t="shared" si="3"/>
        <v>0</v>
      </c>
    </row>
    <row r="205" spans="1:45" x14ac:dyDescent="0.3">
      <c r="A205" s="55">
        <v>204</v>
      </c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55">
        <f t="shared" si="3"/>
        <v>0</v>
      </c>
    </row>
    <row r="206" spans="1:45" x14ac:dyDescent="0.3">
      <c r="A206" s="55">
        <v>205</v>
      </c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55">
        <f t="shared" si="3"/>
        <v>0</v>
      </c>
    </row>
    <row r="207" spans="1:45" x14ac:dyDescent="0.3">
      <c r="A207" s="55">
        <v>206</v>
      </c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55">
        <f t="shared" si="3"/>
        <v>0</v>
      </c>
    </row>
    <row r="208" spans="1:45" x14ac:dyDescent="0.3">
      <c r="A208" s="55">
        <v>207</v>
      </c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55">
        <f t="shared" si="3"/>
        <v>0</v>
      </c>
    </row>
    <row r="209" spans="1:45" x14ac:dyDescent="0.3">
      <c r="A209" s="55">
        <v>208</v>
      </c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55">
        <f t="shared" si="3"/>
        <v>0</v>
      </c>
    </row>
    <row r="210" spans="1:45" x14ac:dyDescent="0.3">
      <c r="A210" s="55">
        <v>209</v>
      </c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55">
        <f t="shared" si="3"/>
        <v>0</v>
      </c>
    </row>
    <row r="211" spans="1:45" x14ac:dyDescent="0.3">
      <c r="A211" s="55">
        <v>210</v>
      </c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55">
        <f t="shared" si="3"/>
        <v>0</v>
      </c>
    </row>
    <row r="212" spans="1:45" x14ac:dyDescent="0.3">
      <c r="A212" s="55">
        <v>211</v>
      </c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55">
        <f t="shared" si="3"/>
        <v>0</v>
      </c>
    </row>
    <row r="213" spans="1:45" x14ac:dyDescent="0.3">
      <c r="A213" s="55">
        <v>212</v>
      </c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55">
        <f t="shared" si="3"/>
        <v>0</v>
      </c>
    </row>
    <row r="214" spans="1:45" x14ac:dyDescent="0.3">
      <c r="A214" s="55">
        <v>213</v>
      </c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55">
        <f t="shared" si="3"/>
        <v>0</v>
      </c>
    </row>
    <row r="215" spans="1:45" x14ac:dyDescent="0.3">
      <c r="A215" s="55">
        <v>214</v>
      </c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55">
        <f t="shared" si="3"/>
        <v>0</v>
      </c>
    </row>
    <row r="216" spans="1:45" x14ac:dyDescent="0.3">
      <c r="A216" s="55">
        <v>215</v>
      </c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55">
        <f t="shared" si="3"/>
        <v>0</v>
      </c>
    </row>
    <row r="217" spans="1:45" x14ac:dyDescent="0.3">
      <c r="A217" s="55">
        <v>216</v>
      </c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55">
        <f t="shared" si="3"/>
        <v>0</v>
      </c>
    </row>
    <row r="218" spans="1:45" x14ac:dyDescent="0.3">
      <c r="A218" s="55">
        <v>217</v>
      </c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55">
        <f t="shared" si="3"/>
        <v>0</v>
      </c>
    </row>
    <row r="219" spans="1:45" x14ac:dyDescent="0.3">
      <c r="A219" s="55">
        <v>218</v>
      </c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55">
        <f t="shared" si="3"/>
        <v>0</v>
      </c>
    </row>
    <row r="220" spans="1:45" x14ac:dyDescent="0.3">
      <c r="A220" s="55">
        <v>219</v>
      </c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55">
        <f t="shared" si="3"/>
        <v>0</v>
      </c>
    </row>
    <row r="221" spans="1:45" x14ac:dyDescent="0.3">
      <c r="A221" s="55">
        <v>220</v>
      </c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55">
        <f t="shared" si="3"/>
        <v>0</v>
      </c>
    </row>
    <row r="222" spans="1:45" x14ac:dyDescent="0.3">
      <c r="A222" s="55">
        <v>221</v>
      </c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55">
        <f t="shared" si="3"/>
        <v>0</v>
      </c>
    </row>
    <row r="223" spans="1:45" x14ac:dyDescent="0.3">
      <c r="A223" s="55">
        <v>222</v>
      </c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55">
        <f t="shared" si="3"/>
        <v>0</v>
      </c>
    </row>
    <row r="224" spans="1:45" x14ac:dyDescent="0.3">
      <c r="A224" s="55">
        <v>223</v>
      </c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55">
        <f t="shared" si="3"/>
        <v>0</v>
      </c>
    </row>
    <row r="225" spans="1:45" x14ac:dyDescent="0.3">
      <c r="A225" s="55">
        <v>224</v>
      </c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55">
        <f t="shared" si="3"/>
        <v>0</v>
      </c>
    </row>
    <row r="226" spans="1:45" x14ac:dyDescent="0.3">
      <c r="A226" s="55">
        <v>225</v>
      </c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55">
        <f t="shared" si="3"/>
        <v>0</v>
      </c>
    </row>
    <row r="227" spans="1:45" x14ac:dyDescent="0.3">
      <c r="A227" s="55">
        <v>226</v>
      </c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55">
        <f t="shared" si="3"/>
        <v>0</v>
      </c>
    </row>
    <row r="228" spans="1:45" x14ac:dyDescent="0.3">
      <c r="A228" s="55">
        <v>227</v>
      </c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55">
        <f t="shared" si="3"/>
        <v>0</v>
      </c>
    </row>
    <row r="229" spans="1:45" x14ac:dyDescent="0.3">
      <c r="A229" s="55">
        <v>228</v>
      </c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55">
        <f t="shared" si="3"/>
        <v>0</v>
      </c>
    </row>
    <row r="230" spans="1:45" x14ac:dyDescent="0.3">
      <c r="A230" s="55">
        <v>229</v>
      </c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55">
        <f t="shared" si="3"/>
        <v>0</v>
      </c>
    </row>
    <row r="231" spans="1:45" x14ac:dyDescent="0.3">
      <c r="A231" s="55">
        <v>230</v>
      </c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55">
        <f t="shared" si="3"/>
        <v>0</v>
      </c>
    </row>
    <row r="232" spans="1:45" x14ac:dyDescent="0.3">
      <c r="A232" s="55">
        <v>231</v>
      </c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55">
        <f t="shared" si="3"/>
        <v>0</v>
      </c>
    </row>
    <row r="233" spans="1:45" x14ac:dyDescent="0.3">
      <c r="A233" s="55">
        <v>232</v>
      </c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55">
        <f t="shared" si="3"/>
        <v>0</v>
      </c>
    </row>
    <row r="234" spans="1:45" x14ac:dyDescent="0.3">
      <c r="A234" s="55">
        <v>233</v>
      </c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55">
        <f t="shared" si="3"/>
        <v>0</v>
      </c>
    </row>
    <row r="235" spans="1:45" x14ac:dyDescent="0.3">
      <c r="A235" s="55">
        <v>234</v>
      </c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55">
        <f t="shared" si="3"/>
        <v>0</v>
      </c>
    </row>
    <row r="236" spans="1:45" x14ac:dyDescent="0.3">
      <c r="A236" s="55">
        <v>235</v>
      </c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55">
        <f t="shared" si="3"/>
        <v>0</v>
      </c>
    </row>
    <row r="237" spans="1:45" x14ac:dyDescent="0.3">
      <c r="A237" s="55">
        <v>236</v>
      </c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55">
        <f t="shared" si="3"/>
        <v>0</v>
      </c>
    </row>
    <row r="238" spans="1:45" x14ac:dyDescent="0.3">
      <c r="A238" s="55">
        <v>237</v>
      </c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55">
        <f t="shared" si="3"/>
        <v>0</v>
      </c>
    </row>
    <row r="239" spans="1:45" x14ac:dyDescent="0.3">
      <c r="A239" s="55">
        <v>238</v>
      </c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55">
        <f t="shared" si="3"/>
        <v>0</v>
      </c>
    </row>
    <row r="240" spans="1:45" x14ac:dyDescent="0.3">
      <c r="A240" s="55">
        <v>239</v>
      </c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55">
        <f t="shared" si="3"/>
        <v>0</v>
      </c>
    </row>
    <row r="241" spans="1:45" x14ac:dyDescent="0.3">
      <c r="A241" s="55">
        <v>240</v>
      </c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55">
        <f t="shared" si="3"/>
        <v>0</v>
      </c>
    </row>
    <row r="242" spans="1:45" x14ac:dyDescent="0.3">
      <c r="A242" s="55">
        <v>241</v>
      </c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55">
        <f t="shared" si="3"/>
        <v>0</v>
      </c>
    </row>
    <row r="243" spans="1:45" x14ac:dyDescent="0.3">
      <c r="A243" s="55">
        <v>242</v>
      </c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55">
        <f t="shared" si="3"/>
        <v>0</v>
      </c>
    </row>
    <row r="244" spans="1:45" x14ac:dyDescent="0.3">
      <c r="A244" s="55">
        <v>243</v>
      </c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55">
        <f t="shared" si="3"/>
        <v>0</v>
      </c>
    </row>
    <row r="245" spans="1:45" x14ac:dyDescent="0.3">
      <c r="A245" s="55">
        <v>244</v>
      </c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55">
        <f t="shared" si="3"/>
        <v>0</v>
      </c>
    </row>
    <row r="246" spans="1:45" x14ac:dyDescent="0.3">
      <c r="A246" s="55">
        <v>245</v>
      </c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55">
        <f t="shared" si="3"/>
        <v>0</v>
      </c>
    </row>
    <row r="247" spans="1:45" x14ac:dyDescent="0.3">
      <c r="A247" s="55">
        <v>246</v>
      </c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55">
        <f t="shared" si="3"/>
        <v>0</v>
      </c>
    </row>
    <row r="248" spans="1:45" x14ac:dyDescent="0.3">
      <c r="A248" s="55">
        <v>247</v>
      </c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55">
        <f t="shared" si="3"/>
        <v>0</v>
      </c>
    </row>
    <row r="249" spans="1:45" x14ac:dyDescent="0.3">
      <c r="A249" s="55">
        <v>248</v>
      </c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55">
        <f t="shared" si="3"/>
        <v>0</v>
      </c>
    </row>
    <row r="250" spans="1:45" x14ac:dyDescent="0.3">
      <c r="A250" s="55">
        <v>249</v>
      </c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55">
        <f t="shared" si="3"/>
        <v>0</v>
      </c>
    </row>
    <row r="251" spans="1:45" x14ac:dyDescent="0.3">
      <c r="A251" s="55">
        <v>250</v>
      </c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55">
        <f t="shared" si="3"/>
        <v>0</v>
      </c>
    </row>
    <row r="252" spans="1:45" x14ac:dyDescent="0.3">
      <c r="A252" s="55">
        <v>251</v>
      </c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55">
        <f t="shared" si="3"/>
        <v>0</v>
      </c>
    </row>
    <row r="253" spans="1:45" x14ac:dyDescent="0.3">
      <c r="A253" s="55">
        <v>252</v>
      </c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55">
        <f t="shared" si="3"/>
        <v>0</v>
      </c>
    </row>
    <row r="254" spans="1:45" x14ac:dyDescent="0.3">
      <c r="A254" s="55">
        <v>253</v>
      </c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55">
        <f t="shared" si="3"/>
        <v>0</v>
      </c>
    </row>
    <row r="255" spans="1:45" x14ac:dyDescent="0.3">
      <c r="A255" s="55">
        <v>254</v>
      </c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55">
        <f t="shared" si="3"/>
        <v>0</v>
      </c>
    </row>
    <row r="256" spans="1:45" x14ac:dyDescent="0.3">
      <c r="A256" s="55">
        <v>255</v>
      </c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55">
        <f t="shared" si="3"/>
        <v>0</v>
      </c>
    </row>
    <row r="257" spans="1:45" x14ac:dyDescent="0.3">
      <c r="A257" s="55">
        <v>256</v>
      </c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55">
        <f t="shared" si="3"/>
        <v>0</v>
      </c>
    </row>
    <row r="258" spans="1:45" x14ac:dyDescent="0.3">
      <c r="A258" s="55">
        <v>257</v>
      </c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55">
        <f t="shared" si="3"/>
        <v>0</v>
      </c>
    </row>
    <row r="259" spans="1:45" x14ac:dyDescent="0.3">
      <c r="A259" s="55">
        <v>258</v>
      </c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55">
        <f t="shared" ref="AS259:AS322" si="4">SUM(I259:AR259)</f>
        <v>0</v>
      </c>
    </row>
    <row r="260" spans="1:45" x14ac:dyDescent="0.3">
      <c r="A260" s="55">
        <v>259</v>
      </c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55">
        <f t="shared" si="4"/>
        <v>0</v>
      </c>
    </row>
    <row r="261" spans="1:45" x14ac:dyDescent="0.3">
      <c r="A261" s="55">
        <v>260</v>
      </c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55">
        <f t="shared" si="4"/>
        <v>0</v>
      </c>
    </row>
    <row r="262" spans="1:45" x14ac:dyDescent="0.3">
      <c r="A262" s="55">
        <v>261</v>
      </c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55">
        <f t="shared" si="4"/>
        <v>0</v>
      </c>
    </row>
    <row r="263" spans="1:45" x14ac:dyDescent="0.3">
      <c r="A263" s="55">
        <v>262</v>
      </c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55">
        <f t="shared" si="4"/>
        <v>0</v>
      </c>
    </row>
    <row r="264" spans="1:45" x14ac:dyDescent="0.3">
      <c r="A264" s="55">
        <v>263</v>
      </c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55">
        <f t="shared" si="4"/>
        <v>0</v>
      </c>
    </row>
    <row r="265" spans="1:45" x14ac:dyDescent="0.3">
      <c r="A265" s="55">
        <v>264</v>
      </c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55">
        <f t="shared" si="4"/>
        <v>0</v>
      </c>
    </row>
    <row r="266" spans="1:45" x14ac:dyDescent="0.3">
      <c r="A266" s="55">
        <v>265</v>
      </c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55">
        <f t="shared" si="4"/>
        <v>0</v>
      </c>
    </row>
    <row r="267" spans="1:45" x14ac:dyDescent="0.3">
      <c r="A267" s="55">
        <v>266</v>
      </c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55">
        <f t="shared" si="4"/>
        <v>0</v>
      </c>
    </row>
    <row r="268" spans="1:45" x14ac:dyDescent="0.3">
      <c r="A268" s="55">
        <v>267</v>
      </c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55">
        <f t="shared" si="4"/>
        <v>0</v>
      </c>
    </row>
    <row r="269" spans="1:45" x14ac:dyDescent="0.3">
      <c r="A269" s="55">
        <v>268</v>
      </c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55">
        <f t="shared" si="4"/>
        <v>0</v>
      </c>
    </row>
    <row r="270" spans="1:45" x14ac:dyDescent="0.3">
      <c r="A270" s="55">
        <v>269</v>
      </c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55">
        <f t="shared" si="4"/>
        <v>0</v>
      </c>
    </row>
    <row r="271" spans="1:45" x14ac:dyDescent="0.3">
      <c r="A271" s="55">
        <v>270</v>
      </c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55">
        <f t="shared" si="4"/>
        <v>0</v>
      </c>
    </row>
    <row r="272" spans="1:45" x14ac:dyDescent="0.3">
      <c r="A272" s="55">
        <v>271</v>
      </c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55">
        <f t="shared" si="4"/>
        <v>0</v>
      </c>
    </row>
    <row r="273" spans="1:45" x14ac:dyDescent="0.3">
      <c r="A273" s="55">
        <v>272</v>
      </c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55">
        <f t="shared" si="4"/>
        <v>0</v>
      </c>
    </row>
    <row r="274" spans="1:45" x14ac:dyDescent="0.3">
      <c r="A274" s="55">
        <v>273</v>
      </c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55">
        <f t="shared" si="4"/>
        <v>0</v>
      </c>
    </row>
    <row r="275" spans="1:45" x14ac:dyDescent="0.3">
      <c r="A275" s="55">
        <v>274</v>
      </c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55">
        <f t="shared" si="4"/>
        <v>0</v>
      </c>
    </row>
    <row r="276" spans="1:45" x14ac:dyDescent="0.3">
      <c r="A276" s="55">
        <v>275</v>
      </c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55">
        <f t="shared" si="4"/>
        <v>0</v>
      </c>
    </row>
    <row r="277" spans="1:45" x14ac:dyDescent="0.3">
      <c r="A277" s="55">
        <v>276</v>
      </c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55">
        <f t="shared" si="4"/>
        <v>0</v>
      </c>
    </row>
    <row r="278" spans="1:45" x14ac:dyDescent="0.3">
      <c r="A278" s="55">
        <v>277</v>
      </c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55">
        <f t="shared" si="4"/>
        <v>0</v>
      </c>
    </row>
    <row r="279" spans="1:45" x14ac:dyDescent="0.3">
      <c r="A279" s="55">
        <v>278</v>
      </c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55">
        <f t="shared" si="4"/>
        <v>0</v>
      </c>
    </row>
    <row r="280" spans="1:45" x14ac:dyDescent="0.3">
      <c r="A280" s="55">
        <v>279</v>
      </c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55">
        <f t="shared" si="4"/>
        <v>0</v>
      </c>
    </row>
    <row r="281" spans="1:45" x14ac:dyDescent="0.3">
      <c r="A281" s="55">
        <v>280</v>
      </c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55">
        <f t="shared" si="4"/>
        <v>0</v>
      </c>
    </row>
    <row r="282" spans="1:45" x14ac:dyDescent="0.3">
      <c r="A282" s="55">
        <v>281</v>
      </c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55">
        <f t="shared" si="4"/>
        <v>0</v>
      </c>
    </row>
    <row r="283" spans="1:45" x14ac:dyDescent="0.3">
      <c r="A283" s="55">
        <v>282</v>
      </c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55">
        <f t="shared" si="4"/>
        <v>0</v>
      </c>
    </row>
    <row r="284" spans="1:45" x14ac:dyDescent="0.3">
      <c r="A284" s="55">
        <v>283</v>
      </c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55">
        <f t="shared" si="4"/>
        <v>0</v>
      </c>
    </row>
    <row r="285" spans="1:45" x14ac:dyDescent="0.3">
      <c r="A285" s="55">
        <v>284</v>
      </c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55">
        <f t="shared" si="4"/>
        <v>0</v>
      </c>
    </row>
    <row r="286" spans="1:45" x14ac:dyDescent="0.3">
      <c r="A286" s="55">
        <v>285</v>
      </c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55">
        <f t="shared" si="4"/>
        <v>0</v>
      </c>
    </row>
    <row r="287" spans="1:45" x14ac:dyDescent="0.3">
      <c r="A287" s="55">
        <v>286</v>
      </c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55">
        <f t="shared" si="4"/>
        <v>0</v>
      </c>
    </row>
    <row r="288" spans="1:45" x14ac:dyDescent="0.3">
      <c r="A288" s="55">
        <v>287</v>
      </c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55">
        <f t="shared" si="4"/>
        <v>0</v>
      </c>
    </row>
    <row r="289" spans="1:45" x14ac:dyDescent="0.3">
      <c r="A289" s="55">
        <v>288</v>
      </c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55">
        <f t="shared" si="4"/>
        <v>0</v>
      </c>
    </row>
    <row r="290" spans="1:45" x14ac:dyDescent="0.3">
      <c r="A290" s="55">
        <v>289</v>
      </c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55">
        <f t="shared" si="4"/>
        <v>0</v>
      </c>
    </row>
    <row r="291" spans="1:45" x14ac:dyDescent="0.3">
      <c r="A291" s="55">
        <v>290</v>
      </c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55">
        <f t="shared" si="4"/>
        <v>0</v>
      </c>
    </row>
    <row r="292" spans="1:45" x14ac:dyDescent="0.3">
      <c r="A292" s="55">
        <v>291</v>
      </c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55">
        <f t="shared" si="4"/>
        <v>0</v>
      </c>
    </row>
    <row r="293" spans="1:45" x14ac:dyDescent="0.3">
      <c r="A293" s="55">
        <v>292</v>
      </c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55">
        <f t="shared" si="4"/>
        <v>0</v>
      </c>
    </row>
    <row r="294" spans="1:45" x14ac:dyDescent="0.3">
      <c r="A294" s="55">
        <v>293</v>
      </c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55">
        <f t="shared" si="4"/>
        <v>0</v>
      </c>
    </row>
    <row r="295" spans="1:45" x14ac:dyDescent="0.3">
      <c r="A295" s="55">
        <v>294</v>
      </c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55">
        <f t="shared" si="4"/>
        <v>0</v>
      </c>
    </row>
    <row r="296" spans="1:45" x14ac:dyDescent="0.3">
      <c r="A296" s="55">
        <v>295</v>
      </c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55">
        <f t="shared" si="4"/>
        <v>0</v>
      </c>
    </row>
    <row r="297" spans="1:45" x14ac:dyDescent="0.3">
      <c r="A297" s="55">
        <v>296</v>
      </c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55">
        <f t="shared" si="4"/>
        <v>0</v>
      </c>
    </row>
    <row r="298" spans="1:45" x14ac:dyDescent="0.3">
      <c r="A298" s="55">
        <v>297</v>
      </c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55">
        <f t="shared" si="4"/>
        <v>0</v>
      </c>
    </row>
    <row r="299" spans="1:45" x14ac:dyDescent="0.3">
      <c r="A299" s="55">
        <v>298</v>
      </c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55">
        <f t="shared" si="4"/>
        <v>0</v>
      </c>
    </row>
    <row r="300" spans="1:45" x14ac:dyDescent="0.3">
      <c r="A300" s="55">
        <v>299</v>
      </c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55">
        <f t="shared" si="4"/>
        <v>0</v>
      </c>
    </row>
    <row r="301" spans="1:45" x14ac:dyDescent="0.3">
      <c r="A301" s="55">
        <v>300</v>
      </c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55">
        <f t="shared" si="4"/>
        <v>0</v>
      </c>
    </row>
    <row r="302" spans="1:45" x14ac:dyDescent="0.3">
      <c r="A302" s="55">
        <v>301</v>
      </c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55">
        <f t="shared" si="4"/>
        <v>0</v>
      </c>
    </row>
    <row r="303" spans="1:45" x14ac:dyDescent="0.3">
      <c r="A303" s="55">
        <v>302</v>
      </c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55">
        <f t="shared" si="4"/>
        <v>0</v>
      </c>
    </row>
    <row r="304" spans="1:45" x14ac:dyDescent="0.3">
      <c r="A304" s="55">
        <v>303</v>
      </c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55">
        <f t="shared" si="4"/>
        <v>0</v>
      </c>
    </row>
    <row r="305" spans="1:45" x14ac:dyDescent="0.3">
      <c r="A305" s="55">
        <v>304</v>
      </c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55">
        <f t="shared" si="4"/>
        <v>0</v>
      </c>
    </row>
    <row r="306" spans="1:45" x14ac:dyDescent="0.3">
      <c r="A306" s="55">
        <v>305</v>
      </c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55">
        <f t="shared" si="4"/>
        <v>0</v>
      </c>
    </row>
    <row r="307" spans="1:45" x14ac:dyDescent="0.3">
      <c r="A307" s="55">
        <v>306</v>
      </c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55">
        <f t="shared" si="4"/>
        <v>0</v>
      </c>
    </row>
    <row r="308" spans="1:45" x14ac:dyDescent="0.3">
      <c r="A308" s="55">
        <v>307</v>
      </c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55">
        <f t="shared" si="4"/>
        <v>0</v>
      </c>
    </row>
    <row r="309" spans="1:45" x14ac:dyDescent="0.3">
      <c r="A309" s="55">
        <v>308</v>
      </c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55">
        <f t="shared" si="4"/>
        <v>0</v>
      </c>
    </row>
    <row r="310" spans="1:45" x14ac:dyDescent="0.3">
      <c r="A310" s="55">
        <v>309</v>
      </c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55">
        <f t="shared" si="4"/>
        <v>0</v>
      </c>
    </row>
    <row r="311" spans="1:45" x14ac:dyDescent="0.3">
      <c r="A311" s="55">
        <v>310</v>
      </c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55">
        <f t="shared" si="4"/>
        <v>0</v>
      </c>
    </row>
    <row r="312" spans="1:45" x14ac:dyDescent="0.3">
      <c r="A312" s="55">
        <v>311</v>
      </c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55">
        <f t="shared" si="4"/>
        <v>0</v>
      </c>
    </row>
    <row r="313" spans="1:45" x14ac:dyDescent="0.3">
      <c r="A313" s="55">
        <v>312</v>
      </c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55">
        <f t="shared" si="4"/>
        <v>0</v>
      </c>
    </row>
    <row r="314" spans="1:45" x14ac:dyDescent="0.3">
      <c r="A314" s="55">
        <v>313</v>
      </c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55">
        <f t="shared" si="4"/>
        <v>0</v>
      </c>
    </row>
    <row r="315" spans="1:45" x14ac:dyDescent="0.3">
      <c r="A315" s="55">
        <v>314</v>
      </c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55">
        <f t="shared" si="4"/>
        <v>0</v>
      </c>
    </row>
    <row r="316" spans="1:45" x14ac:dyDescent="0.3">
      <c r="A316" s="55">
        <v>315</v>
      </c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55">
        <f t="shared" si="4"/>
        <v>0</v>
      </c>
    </row>
    <row r="317" spans="1:45" x14ac:dyDescent="0.3">
      <c r="A317" s="55">
        <v>316</v>
      </c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55">
        <f t="shared" si="4"/>
        <v>0</v>
      </c>
    </row>
    <row r="318" spans="1:45" x14ac:dyDescent="0.3">
      <c r="A318" s="55">
        <v>317</v>
      </c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55">
        <f t="shared" si="4"/>
        <v>0</v>
      </c>
    </row>
    <row r="319" spans="1:45" x14ac:dyDescent="0.3">
      <c r="A319" s="55">
        <v>318</v>
      </c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55">
        <f t="shared" si="4"/>
        <v>0</v>
      </c>
    </row>
    <row r="320" spans="1:45" x14ac:dyDescent="0.3">
      <c r="A320" s="55">
        <v>319</v>
      </c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55">
        <f t="shared" si="4"/>
        <v>0</v>
      </c>
    </row>
    <row r="321" spans="1:45" x14ac:dyDescent="0.3">
      <c r="A321" s="55">
        <v>320</v>
      </c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55">
        <f t="shared" si="4"/>
        <v>0</v>
      </c>
    </row>
    <row r="322" spans="1:45" x14ac:dyDescent="0.3">
      <c r="A322" s="55">
        <v>321</v>
      </c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55">
        <f t="shared" si="4"/>
        <v>0</v>
      </c>
    </row>
    <row r="323" spans="1:45" x14ac:dyDescent="0.3">
      <c r="A323" s="55">
        <v>322</v>
      </c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55">
        <f t="shared" ref="AS323:AS386" si="5">SUM(I323:AR323)</f>
        <v>0</v>
      </c>
    </row>
    <row r="324" spans="1:45" x14ac:dyDescent="0.3">
      <c r="A324" s="55">
        <v>323</v>
      </c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55">
        <f t="shared" si="5"/>
        <v>0</v>
      </c>
    </row>
    <row r="325" spans="1:45" x14ac:dyDescent="0.3">
      <c r="A325" s="55">
        <v>324</v>
      </c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55">
        <f t="shared" si="5"/>
        <v>0</v>
      </c>
    </row>
    <row r="326" spans="1:45" x14ac:dyDescent="0.3">
      <c r="A326" s="55">
        <v>325</v>
      </c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55">
        <f t="shared" si="5"/>
        <v>0</v>
      </c>
    </row>
    <row r="327" spans="1:45" x14ac:dyDescent="0.3">
      <c r="A327" s="55">
        <v>326</v>
      </c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55">
        <f t="shared" si="5"/>
        <v>0</v>
      </c>
    </row>
    <row r="328" spans="1:45" x14ac:dyDescent="0.3">
      <c r="A328" s="55">
        <v>327</v>
      </c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55">
        <f t="shared" si="5"/>
        <v>0</v>
      </c>
    </row>
    <row r="329" spans="1:45" x14ac:dyDescent="0.3">
      <c r="A329" s="55">
        <v>328</v>
      </c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55">
        <f t="shared" si="5"/>
        <v>0</v>
      </c>
    </row>
    <row r="330" spans="1:45" x14ac:dyDescent="0.3">
      <c r="A330" s="55">
        <v>329</v>
      </c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55">
        <f t="shared" si="5"/>
        <v>0</v>
      </c>
    </row>
    <row r="331" spans="1:45" x14ac:dyDescent="0.3">
      <c r="A331" s="55">
        <v>330</v>
      </c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55">
        <f t="shared" si="5"/>
        <v>0</v>
      </c>
    </row>
    <row r="332" spans="1:45" x14ac:dyDescent="0.3">
      <c r="A332" s="55">
        <v>331</v>
      </c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55">
        <f t="shared" si="5"/>
        <v>0</v>
      </c>
    </row>
    <row r="333" spans="1:45" x14ac:dyDescent="0.3">
      <c r="A333" s="55">
        <v>332</v>
      </c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55">
        <f t="shared" si="5"/>
        <v>0</v>
      </c>
    </row>
    <row r="334" spans="1:45" x14ac:dyDescent="0.3">
      <c r="A334" s="55">
        <v>333</v>
      </c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55">
        <f t="shared" si="5"/>
        <v>0</v>
      </c>
    </row>
    <row r="335" spans="1:45" x14ac:dyDescent="0.3">
      <c r="A335" s="55">
        <v>334</v>
      </c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55">
        <f t="shared" si="5"/>
        <v>0</v>
      </c>
    </row>
    <row r="336" spans="1:45" x14ac:dyDescent="0.3">
      <c r="A336" s="55">
        <v>335</v>
      </c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55">
        <f t="shared" si="5"/>
        <v>0</v>
      </c>
    </row>
    <row r="337" spans="1:45" x14ac:dyDescent="0.3">
      <c r="A337" s="55">
        <v>336</v>
      </c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55">
        <f t="shared" si="5"/>
        <v>0</v>
      </c>
    </row>
    <row r="338" spans="1:45" x14ac:dyDescent="0.3">
      <c r="A338" s="55">
        <v>337</v>
      </c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55">
        <f t="shared" si="5"/>
        <v>0</v>
      </c>
    </row>
    <row r="339" spans="1:45" x14ac:dyDescent="0.3">
      <c r="A339" s="55">
        <v>338</v>
      </c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55">
        <f t="shared" si="5"/>
        <v>0</v>
      </c>
    </row>
    <row r="340" spans="1:45" x14ac:dyDescent="0.3">
      <c r="A340" s="55">
        <v>339</v>
      </c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55">
        <f t="shared" si="5"/>
        <v>0</v>
      </c>
    </row>
    <row r="341" spans="1:45" x14ac:dyDescent="0.3">
      <c r="A341" s="55">
        <v>340</v>
      </c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55">
        <f t="shared" si="5"/>
        <v>0</v>
      </c>
    </row>
    <row r="342" spans="1:45" x14ac:dyDescent="0.3">
      <c r="A342" s="55">
        <v>341</v>
      </c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55">
        <f t="shared" si="5"/>
        <v>0</v>
      </c>
    </row>
    <row r="343" spans="1:45" x14ac:dyDescent="0.3">
      <c r="A343" s="55">
        <v>342</v>
      </c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55">
        <f t="shared" si="5"/>
        <v>0</v>
      </c>
    </row>
    <row r="344" spans="1:45" x14ac:dyDescent="0.3">
      <c r="A344" s="55">
        <v>343</v>
      </c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55">
        <f t="shared" si="5"/>
        <v>0</v>
      </c>
    </row>
    <row r="345" spans="1:45" x14ac:dyDescent="0.3">
      <c r="A345" s="55">
        <v>344</v>
      </c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55">
        <f t="shared" si="5"/>
        <v>0</v>
      </c>
    </row>
    <row r="346" spans="1:45" x14ac:dyDescent="0.3">
      <c r="A346" s="55">
        <v>345</v>
      </c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55">
        <f t="shared" si="5"/>
        <v>0</v>
      </c>
    </row>
    <row r="347" spans="1:45" x14ac:dyDescent="0.3">
      <c r="A347" s="55">
        <v>346</v>
      </c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55">
        <f t="shared" si="5"/>
        <v>0</v>
      </c>
    </row>
    <row r="348" spans="1:45" x14ac:dyDescent="0.3">
      <c r="A348" s="55">
        <v>347</v>
      </c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55">
        <f t="shared" si="5"/>
        <v>0</v>
      </c>
    </row>
    <row r="349" spans="1:45" x14ac:dyDescent="0.3">
      <c r="A349" s="55">
        <v>348</v>
      </c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55">
        <f t="shared" si="5"/>
        <v>0</v>
      </c>
    </row>
    <row r="350" spans="1:45" x14ac:dyDescent="0.3">
      <c r="A350" s="55">
        <v>349</v>
      </c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55">
        <f t="shared" si="5"/>
        <v>0</v>
      </c>
    </row>
    <row r="351" spans="1:45" x14ac:dyDescent="0.3">
      <c r="A351" s="55">
        <v>350</v>
      </c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55">
        <f t="shared" si="5"/>
        <v>0</v>
      </c>
    </row>
    <row r="352" spans="1:45" x14ac:dyDescent="0.3">
      <c r="A352" s="55">
        <v>351</v>
      </c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55">
        <f t="shared" si="5"/>
        <v>0</v>
      </c>
    </row>
    <row r="353" spans="1:45" x14ac:dyDescent="0.3">
      <c r="A353" s="55">
        <v>352</v>
      </c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55">
        <f t="shared" si="5"/>
        <v>0</v>
      </c>
    </row>
    <row r="354" spans="1:45" x14ac:dyDescent="0.3">
      <c r="A354" s="55">
        <v>353</v>
      </c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55">
        <f t="shared" si="5"/>
        <v>0</v>
      </c>
    </row>
    <row r="355" spans="1:45" x14ac:dyDescent="0.3">
      <c r="A355" s="55">
        <v>354</v>
      </c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55">
        <f t="shared" si="5"/>
        <v>0</v>
      </c>
    </row>
    <row r="356" spans="1:45" x14ac:dyDescent="0.3">
      <c r="A356" s="55">
        <v>355</v>
      </c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55">
        <f t="shared" si="5"/>
        <v>0</v>
      </c>
    </row>
    <row r="357" spans="1:45" x14ac:dyDescent="0.3">
      <c r="A357" s="55">
        <v>356</v>
      </c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55">
        <f t="shared" si="5"/>
        <v>0</v>
      </c>
    </row>
    <row r="358" spans="1:45" x14ac:dyDescent="0.3">
      <c r="A358" s="55">
        <v>357</v>
      </c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55">
        <f t="shared" si="5"/>
        <v>0</v>
      </c>
    </row>
    <row r="359" spans="1:45" x14ac:dyDescent="0.3">
      <c r="A359" s="55">
        <v>358</v>
      </c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55">
        <f t="shared" si="5"/>
        <v>0</v>
      </c>
    </row>
    <row r="360" spans="1:45" x14ac:dyDescent="0.3">
      <c r="A360" s="55">
        <v>359</v>
      </c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55">
        <f t="shared" si="5"/>
        <v>0</v>
      </c>
    </row>
    <row r="361" spans="1:45" x14ac:dyDescent="0.3">
      <c r="A361" s="55">
        <v>360</v>
      </c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55">
        <f t="shared" si="5"/>
        <v>0</v>
      </c>
    </row>
    <row r="362" spans="1:45" x14ac:dyDescent="0.3">
      <c r="A362" s="55">
        <v>361</v>
      </c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55">
        <f t="shared" si="5"/>
        <v>0</v>
      </c>
    </row>
    <row r="363" spans="1:45" x14ac:dyDescent="0.3">
      <c r="A363" s="55">
        <v>362</v>
      </c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55">
        <f t="shared" si="5"/>
        <v>0</v>
      </c>
    </row>
    <row r="364" spans="1:45" x14ac:dyDescent="0.3">
      <c r="A364" s="55">
        <v>363</v>
      </c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55">
        <f t="shared" si="5"/>
        <v>0</v>
      </c>
    </row>
    <row r="365" spans="1:45" x14ac:dyDescent="0.3">
      <c r="A365" s="55">
        <v>364</v>
      </c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55">
        <f t="shared" si="5"/>
        <v>0</v>
      </c>
    </row>
    <row r="366" spans="1:45" x14ac:dyDescent="0.3">
      <c r="A366" s="55">
        <v>365</v>
      </c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55">
        <f t="shared" si="5"/>
        <v>0</v>
      </c>
    </row>
    <row r="367" spans="1:45" x14ac:dyDescent="0.3">
      <c r="A367" s="55">
        <v>366</v>
      </c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55">
        <f t="shared" si="5"/>
        <v>0</v>
      </c>
    </row>
    <row r="368" spans="1:45" x14ac:dyDescent="0.3">
      <c r="A368" s="55">
        <v>367</v>
      </c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55">
        <f t="shared" si="5"/>
        <v>0</v>
      </c>
    </row>
    <row r="369" spans="1:45" x14ac:dyDescent="0.3">
      <c r="A369" s="55">
        <v>368</v>
      </c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55">
        <f t="shared" si="5"/>
        <v>0</v>
      </c>
    </row>
    <row r="370" spans="1:45" x14ac:dyDescent="0.3">
      <c r="A370" s="55">
        <v>369</v>
      </c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55">
        <f t="shared" si="5"/>
        <v>0</v>
      </c>
    </row>
    <row r="371" spans="1:45" x14ac:dyDescent="0.3">
      <c r="A371" s="55">
        <v>370</v>
      </c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55">
        <f t="shared" si="5"/>
        <v>0</v>
      </c>
    </row>
    <row r="372" spans="1:45" x14ac:dyDescent="0.3">
      <c r="A372" s="55">
        <v>371</v>
      </c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55">
        <f t="shared" si="5"/>
        <v>0</v>
      </c>
    </row>
    <row r="373" spans="1:45" x14ac:dyDescent="0.3">
      <c r="A373" s="55">
        <v>372</v>
      </c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55">
        <f t="shared" si="5"/>
        <v>0</v>
      </c>
    </row>
    <row r="374" spans="1:45" x14ac:dyDescent="0.3">
      <c r="A374" s="55">
        <v>373</v>
      </c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55">
        <f t="shared" si="5"/>
        <v>0</v>
      </c>
    </row>
    <row r="375" spans="1:45" x14ac:dyDescent="0.3">
      <c r="A375" s="55">
        <v>374</v>
      </c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55">
        <f t="shared" si="5"/>
        <v>0</v>
      </c>
    </row>
    <row r="376" spans="1:45" x14ac:dyDescent="0.3">
      <c r="A376" s="55">
        <v>375</v>
      </c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55">
        <f t="shared" si="5"/>
        <v>0</v>
      </c>
    </row>
    <row r="377" spans="1:45" x14ac:dyDescent="0.3">
      <c r="A377" s="55">
        <v>376</v>
      </c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55">
        <f t="shared" si="5"/>
        <v>0</v>
      </c>
    </row>
    <row r="378" spans="1:45" x14ac:dyDescent="0.3">
      <c r="A378" s="55">
        <v>377</v>
      </c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55">
        <f t="shared" si="5"/>
        <v>0</v>
      </c>
    </row>
    <row r="379" spans="1:45" x14ac:dyDescent="0.3">
      <c r="A379" s="55">
        <v>378</v>
      </c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55">
        <f t="shared" si="5"/>
        <v>0</v>
      </c>
    </row>
    <row r="380" spans="1:45" x14ac:dyDescent="0.3">
      <c r="A380" s="55">
        <v>379</v>
      </c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55">
        <f t="shared" si="5"/>
        <v>0</v>
      </c>
    </row>
    <row r="381" spans="1:45" x14ac:dyDescent="0.3">
      <c r="A381" s="55">
        <v>380</v>
      </c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55">
        <f t="shared" si="5"/>
        <v>0</v>
      </c>
    </row>
    <row r="382" spans="1:45" x14ac:dyDescent="0.3">
      <c r="A382" s="55">
        <v>381</v>
      </c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55">
        <f t="shared" si="5"/>
        <v>0</v>
      </c>
    </row>
    <row r="383" spans="1:45" x14ac:dyDescent="0.3">
      <c r="A383" s="55">
        <v>382</v>
      </c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55">
        <f t="shared" si="5"/>
        <v>0</v>
      </c>
    </row>
    <row r="384" spans="1:45" x14ac:dyDescent="0.3">
      <c r="A384" s="55">
        <v>383</v>
      </c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  <c r="AQ384" s="80"/>
      <c r="AR384" s="80"/>
      <c r="AS384" s="55">
        <f t="shared" si="5"/>
        <v>0</v>
      </c>
    </row>
    <row r="385" spans="1:45" x14ac:dyDescent="0.3">
      <c r="A385" s="55">
        <v>384</v>
      </c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80"/>
      <c r="AQ385" s="80"/>
      <c r="AR385" s="80"/>
      <c r="AS385" s="55">
        <f t="shared" si="5"/>
        <v>0</v>
      </c>
    </row>
    <row r="386" spans="1:45" x14ac:dyDescent="0.3">
      <c r="A386" s="55">
        <v>385</v>
      </c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  <c r="AQ386" s="80"/>
      <c r="AR386" s="80"/>
      <c r="AS386" s="55">
        <f t="shared" si="5"/>
        <v>0</v>
      </c>
    </row>
    <row r="387" spans="1:45" x14ac:dyDescent="0.3">
      <c r="A387" s="55">
        <v>386</v>
      </c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  <c r="AQ387" s="80"/>
      <c r="AR387" s="80"/>
      <c r="AS387" s="55">
        <f t="shared" ref="AS387:AS450" si="6">SUM(I387:AR387)</f>
        <v>0</v>
      </c>
    </row>
    <row r="388" spans="1:45" x14ac:dyDescent="0.3">
      <c r="A388" s="55">
        <v>387</v>
      </c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55">
        <f t="shared" si="6"/>
        <v>0</v>
      </c>
    </row>
    <row r="389" spans="1:45" x14ac:dyDescent="0.3">
      <c r="A389" s="55">
        <v>388</v>
      </c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80"/>
      <c r="AQ389" s="80"/>
      <c r="AR389" s="80"/>
      <c r="AS389" s="55">
        <f t="shared" si="6"/>
        <v>0</v>
      </c>
    </row>
    <row r="390" spans="1:45" x14ac:dyDescent="0.3">
      <c r="A390" s="55">
        <v>389</v>
      </c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55">
        <f t="shared" si="6"/>
        <v>0</v>
      </c>
    </row>
    <row r="391" spans="1:45" x14ac:dyDescent="0.3">
      <c r="A391" s="55">
        <v>390</v>
      </c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80"/>
      <c r="AQ391" s="80"/>
      <c r="AR391" s="80"/>
      <c r="AS391" s="55">
        <f t="shared" si="6"/>
        <v>0</v>
      </c>
    </row>
    <row r="392" spans="1:45" x14ac:dyDescent="0.3">
      <c r="A392" s="55">
        <v>391</v>
      </c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80"/>
      <c r="AQ392" s="80"/>
      <c r="AR392" s="80"/>
      <c r="AS392" s="55">
        <f t="shared" si="6"/>
        <v>0</v>
      </c>
    </row>
    <row r="393" spans="1:45" x14ac:dyDescent="0.3">
      <c r="A393" s="55">
        <v>392</v>
      </c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  <c r="AQ393" s="80"/>
      <c r="AR393" s="80"/>
      <c r="AS393" s="55">
        <f t="shared" si="6"/>
        <v>0</v>
      </c>
    </row>
    <row r="394" spans="1:45" x14ac:dyDescent="0.3">
      <c r="A394" s="55">
        <v>393</v>
      </c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  <c r="AP394" s="80"/>
      <c r="AQ394" s="80"/>
      <c r="AR394" s="80"/>
      <c r="AS394" s="55">
        <f t="shared" si="6"/>
        <v>0</v>
      </c>
    </row>
    <row r="395" spans="1:45" x14ac:dyDescent="0.3">
      <c r="A395" s="55">
        <v>394</v>
      </c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55">
        <f t="shared" si="6"/>
        <v>0</v>
      </c>
    </row>
    <row r="396" spans="1:45" x14ac:dyDescent="0.3">
      <c r="A396" s="55">
        <v>395</v>
      </c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80"/>
      <c r="AQ396" s="80"/>
      <c r="AR396" s="80"/>
      <c r="AS396" s="55">
        <f t="shared" si="6"/>
        <v>0</v>
      </c>
    </row>
    <row r="397" spans="1:45" x14ac:dyDescent="0.3">
      <c r="A397" s="55">
        <v>396</v>
      </c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80"/>
      <c r="AQ397" s="80"/>
      <c r="AR397" s="80"/>
      <c r="AS397" s="55">
        <f t="shared" si="6"/>
        <v>0</v>
      </c>
    </row>
    <row r="398" spans="1:45" x14ac:dyDescent="0.3">
      <c r="A398" s="55">
        <v>397</v>
      </c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  <c r="AP398" s="80"/>
      <c r="AQ398" s="80"/>
      <c r="AR398" s="80"/>
      <c r="AS398" s="55">
        <f t="shared" si="6"/>
        <v>0</v>
      </c>
    </row>
    <row r="399" spans="1:45" x14ac:dyDescent="0.3">
      <c r="A399" s="55">
        <v>398</v>
      </c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55">
        <f t="shared" si="6"/>
        <v>0</v>
      </c>
    </row>
    <row r="400" spans="1:45" x14ac:dyDescent="0.3">
      <c r="A400" s="55">
        <v>399</v>
      </c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0"/>
      <c r="AS400" s="55">
        <f t="shared" si="6"/>
        <v>0</v>
      </c>
    </row>
    <row r="401" spans="1:45" x14ac:dyDescent="0.3">
      <c r="A401" s="55">
        <v>400</v>
      </c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  <c r="AP401" s="80"/>
      <c r="AQ401" s="80"/>
      <c r="AR401" s="80"/>
      <c r="AS401" s="55">
        <f t="shared" si="6"/>
        <v>0</v>
      </c>
    </row>
    <row r="402" spans="1:45" x14ac:dyDescent="0.3">
      <c r="A402" s="55">
        <v>401</v>
      </c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  <c r="AP402" s="80"/>
      <c r="AQ402" s="80"/>
      <c r="AR402" s="80"/>
      <c r="AS402" s="55">
        <f t="shared" si="6"/>
        <v>0</v>
      </c>
    </row>
    <row r="403" spans="1:45" x14ac:dyDescent="0.3">
      <c r="A403" s="55">
        <v>402</v>
      </c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  <c r="AS403" s="55">
        <f t="shared" si="6"/>
        <v>0</v>
      </c>
    </row>
    <row r="404" spans="1:45" x14ac:dyDescent="0.3">
      <c r="A404" s="55">
        <v>403</v>
      </c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  <c r="AP404" s="80"/>
      <c r="AQ404" s="80"/>
      <c r="AR404" s="80"/>
      <c r="AS404" s="55">
        <f t="shared" si="6"/>
        <v>0</v>
      </c>
    </row>
    <row r="405" spans="1:45" x14ac:dyDescent="0.3">
      <c r="A405" s="55">
        <v>404</v>
      </c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55">
        <f t="shared" si="6"/>
        <v>0</v>
      </c>
    </row>
    <row r="406" spans="1:45" x14ac:dyDescent="0.3">
      <c r="A406" s="55">
        <v>405</v>
      </c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80"/>
      <c r="AP406" s="80"/>
      <c r="AQ406" s="80"/>
      <c r="AR406" s="80"/>
      <c r="AS406" s="55">
        <f t="shared" si="6"/>
        <v>0</v>
      </c>
    </row>
    <row r="407" spans="1:45" x14ac:dyDescent="0.3">
      <c r="A407" s="55">
        <v>406</v>
      </c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  <c r="AP407" s="80"/>
      <c r="AQ407" s="80"/>
      <c r="AR407" s="80"/>
      <c r="AS407" s="55">
        <f t="shared" si="6"/>
        <v>0</v>
      </c>
    </row>
    <row r="408" spans="1:45" x14ac:dyDescent="0.3">
      <c r="A408" s="55">
        <v>407</v>
      </c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80"/>
      <c r="AP408" s="80"/>
      <c r="AQ408" s="80"/>
      <c r="AR408" s="80"/>
      <c r="AS408" s="55">
        <f t="shared" si="6"/>
        <v>0</v>
      </c>
    </row>
    <row r="409" spans="1:45" x14ac:dyDescent="0.3">
      <c r="A409" s="55">
        <v>408</v>
      </c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  <c r="AO409" s="80"/>
      <c r="AP409" s="80"/>
      <c r="AQ409" s="80"/>
      <c r="AR409" s="80"/>
      <c r="AS409" s="55">
        <f t="shared" si="6"/>
        <v>0</v>
      </c>
    </row>
    <row r="410" spans="1:45" x14ac:dyDescent="0.3">
      <c r="A410" s="55">
        <v>409</v>
      </c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  <c r="AO410" s="80"/>
      <c r="AP410" s="80"/>
      <c r="AQ410" s="80"/>
      <c r="AR410" s="80"/>
      <c r="AS410" s="55">
        <f t="shared" si="6"/>
        <v>0</v>
      </c>
    </row>
    <row r="411" spans="1:45" x14ac:dyDescent="0.3">
      <c r="A411" s="55">
        <v>410</v>
      </c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80"/>
      <c r="AO411" s="80"/>
      <c r="AP411" s="80"/>
      <c r="AQ411" s="80"/>
      <c r="AR411" s="80"/>
      <c r="AS411" s="55">
        <f t="shared" si="6"/>
        <v>0</v>
      </c>
    </row>
    <row r="412" spans="1:45" x14ac:dyDescent="0.3">
      <c r="A412" s="55">
        <v>411</v>
      </c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  <c r="AO412" s="80"/>
      <c r="AP412" s="80"/>
      <c r="AQ412" s="80"/>
      <c r="AR412" s="80"/>
      <c r="AS412" s="55">
        <f t="shared" si="6"/>
        <v>0</v>
      </c>
    </row>
    <row r="413" spans="1:45" x14ac:dyDescent="0.3">
      <c r="A413" s="55">
        <v>412</v>
      </c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  <c r="AP413" s="80"/>
      <c r="AQ413" s="80"/>
      <c r="AR413" s="80"/>
      <c r="AS413" s="55">
        <f t="shared" si="6"/>
        <v>0</v>
      </c>
    </row>
    <row r="414" spans="1:45" x14ac:dyDescent="0.3">
      <c r="A414" s="55">
        <v>413</v>
      </c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  <c r="AN414" s="80"/>
      <c r="AO414" s="80"/>
      <c r="AP414" s="80"/>
      <c r="AQ414" s="80"/>
      <c r="AR414" s="80"/>
      <c r="AS414" s="55">
        <f t="shared" si="6"/>
        <v>0</v>
      </c>
    </row>
    <row r="415" spans="1:45" x14ac:dyDescent="0.3">
      <c r="A415" s="55">
        <v>414</v>
      </c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80"/>
      <c r="AO415" s="80"/>
      <c r="AP415" s="80"/>
      <c r="AQ415" s="80"/>
      <c r="AR415" s="80"/>
      <c r="AS415" s="55">
        <f t="shared" si="6"/>
        <v>0</v>
      </c>
    </row>
    <row r="416" spans="1:45" x14ac:dyDescent="0.3">
      <c r="A416" s="55">
        <v>415</v>
      </c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80"/>
      <c r="AO416" s="80"/>
      <c r="AP416" s="80"/>
      <c r="AQ416" s="80"/>
      <c r="AR416" s="80"/>
      <c r="AS416" s="55">
        <f t="shared" si="6"/>
        <v>0</v>
      </c>
    </row>
    <row r="417" spans="1:45" x14ac:dyDescent="0.3">
      <c r="A417" s="55">
        <v>416</v>
      </c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80"/>
      <c r="AO417" s="80"/>
      <c r="AP417" s="80"/>
      <c r="AQ417" s="80"/>
      <c r="AR417" s="80"/>
      <c r="AS417" s="55">
        <f t="shared" si="6"/>
        <v>0</v>
      </c>
    </row>
    <row r="418" spans="1:45" x14ac:dyDescent="0.3">
      <c r="A418" s="55">
        <v>417</v>
      </c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  <c r="AN418" s="80"/>
      <c r="AO418" s="80"/>
      <c r="AP418" s="80"/>
      <c r="AQ418" s="80"/>
      <c r="AR418" s="80"/>
      <c r="AS418" s="55">
        <f t="shared" si="6"/>
        <v>0</v>
      </c>
    </row>
    <row r="419" spans="1:45" x14ac:dyDescent="0.3">
      <c r="A419" s="55">
        <v>418</v>
      </c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80"/>
      <c r="AO419" s="80"/>
      <c r="AP419" s="80"/>
      <c r="AQ419" s="80"/>
      <c r="AR419" s="80"/>
      <c r="AS419" s="55">
        <f t="shared" si="6"/>
        <v>0</v>
      </c>
    </row>
    <row r="420" spans="1:45" x14ac:dyDescent="0.3">
      <c r="A420" s="55">
        <v>419</v>
      </c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80"/>
      <c r="AO420" s="80"/>
      <c r="AP420" s="80"/>
      <c r="AQ420" s="80"/>
      <c r="AR420" s="80"/>
      <c r="AS420" s="55">
        <f t="shared" si="6"/>
        <v>0</v>
      </c>
    </row>
    <row r="421" spans="1:45" x14ac:dyDescent="0.3">
      <c r="A421" s="55">
        <v>420</v>
      </c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80"/>
      <c r="AO421" s="80"/>
      <c r="AP421" s="80"/>
      <c r="AQ421" s="80"/>
      <c r="AR421" s="80"/>
      <c r="AS421" s="55">
        <f t="shared" si="6"/>
        <v>0</v>
      </c>
    </row>
    <row r="422" spans="1:45" x14ac:dyDescent="0.3">
      <c r="A422" s="55">
        <v>421</v>
      </c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  <c r="AO422" s="80"/>
      <c r="AP422" s="80"/>
      <c r="AQ422" s="80"/>
      <c r="AR422" s="80"/>
      <c r="AS422" s="55">
        <f t="shared" si="6"/>
        <v>0</v>
      </c>
    </row>
    <row r="423" spans="1:45" x14ac:dyDescent="0.3">
      <c r="A423" s="55">
        <v>422</v>
      </c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  <c r="AN423" s="80"/>
      <c r="AO423" s="80"/>
      <c r="AP423" s="80"/>
      <c r="AQ423" s="80"/>
      <c r="AR423" s="80"/>
      <c r="AS423" s="55">
        <f t="shared" si="6"/>
        <v>0</v>
      </c>
    </row>
    <row r="424" spans="1:45" x14ac:dyDescent="0.3">
      <c r="A424" s="55">
        <v>423</v>
      </c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  <c r="AN424" s="80"/>
      <c r="AO424" s="80"/>
      <c r="AP424" s="80"/>
      <c r="AQ424" s="80"/>
      <c r="AR424" s="80"/>
      <c r="AS424" s="55">
        <f t="shared" si="6"/>
        <v>0</v>
      </c>
    </row>
    <row r="425" spans="1:45" x14ac:dyDescent="0.3">
      <c r="A425" s="55">
        <v>424</v>
      </c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  <c r="AN425" s="80"/>
      <c r="AO425" s="80"/>
      <c r="AP425" s="80"/>
      <c r="AQ425" s="80"/>
      <c r="AR425" s="80"/>
      <c r="AS425" s="55">
        <f t="shared" si="6"/>
        <v>0</v>
      </c>
    </row>
    <row r="426" spans="1:45" x14ac:dyDescent="0.3">
      <c r="A426" s="55">
        <v>425</v>
      </c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  <c r="AN426" s="80"/>
      <c r="AO426" s="80"/>
      <c r="AP426" s="80"/>
      <c r="AQ426" s="80"/>
      <c r="AR426" s="80"/>
      <c r="AS426" s="55">
        <f t="shared" si="6"/>
        <v>0</v>
      </c>
    </row>
    <row r="427" spans="1:45" x14ac:dyDescent="0.3">
      <c r="A427" s="55">
        <v>426</v>
      </c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55">
        <f t="shared" si="6"/>
        <v>0</v>
      </c>
    </row>
    <row r="428" spans="1:45" x14ac:dyDescent="0.3">
      <c r="A428" s="55">
        <v>427</v>
      </c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  <c r="AO428" s="80"/>
      <c r="AP428" s="80"/>
      <c r="AQ428" s="80"/>
      <c r="AR428" s="80"/>
      <c r="AS428" s="55">
        <f t="shared" si="6"/>
        <v>0</v>
      </c>
    </row>
    <row r="429" spans="1:45" x14ac:dyDescent="0.3">
      <c r="A429" s="55">
        <v>428</v>
      </c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80"/>
      <c r="AP429" s="80"/>
      <c r="AQ429" s="80"/>
      <c r="AR429" s="80"/>
      <c r="AS429" s="55">
        <f t="shared" si="6"/>
        <v>0</v>
      </c>
    </row>
    <row r="430" spans="1:45" x14ac:dyDescent="0.3">
      <c r="A430" s="55">
        <v>429</v>
      </c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  <c r="AO430" s="80"/>
      <c r="AP430" s="80"/>
      <c r="AQ430" s="80"/>
      <c r="AR430" s="80"/>
      <c r="AS430" s="55">
        <f t="shared" si="6"/>
        <v>0</v>
      </c>
    </row>
    <row r="431" spans="1:45" x14ac:dyDescent="0.3">
      <c r="A431" s="55">
        <v>430</v>
      </c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  <c r="AO431" s="80"/>
      <c r="AP431" s="80"/>
      <c r="AQ431" s="80"/>
      <c r="AR431" s="80"/>
      <c r="AS431" s="55">
        <f t="shared" si="6"/>
        <v>0</v>
      </c>
    </row>
    <row r="432" spans="1:45" x14ac:dyDescent="0.3">
      <c r="A432" s="55">
        <v>431</v>
      </c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55">
        <f t="shared" si="6"/>
        <v>0</v>
      </c>
    </row>
    <row r="433" spans="1:45" x14ac:dyDescent="0.3">
      <c r="A433" s="55">
        <v>432</v>
      </c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55">
        <f t="shared" si="6"/>
        <v>0</v>
      </c>
    </row>
    <row r="434" spans="1:45" x14ac:dyDescent="0.3">
      <c r="A434" s="55">
        <v>433</v>
      </c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  <c r="AO434" s="80"/>
      <c r="AP434" s="80"/>
      <c r="AQ434" s="80"/>
      <c r="AR434" s="80"/>
      <c r="AS434" s="55">
        <f t="shared" si="6"/>
        <v>0</v>
      </c>
    </row>
    <row r="435" spans="1:45" x14ac:dyDescent="0.3">
      <c r="A435" s="55">
        <v>434</v>
      </c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80"/>
      <c r="AP435" s="80"/>
      <c r="AQ435" s="80"/>
      <c r="AR435" s="80"/>
      <c r="AS435" s="55">
        <f t="shared" si="6"/>
        <v>0</v>
      </c>
    </row>
    <row r="436" spans="1:45" x14ac:dyDescent="0.3">
      <c r="A436" s="55">
        <v>435</v>
      </c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  <c r="AP436" s="80"/>
      <c r="AQ436" s="80"/>
      <c r="AR436" s="80"/>
      <c r="AS436" s="55">
        <f t="shared" si="6"/>
        <v>0</v>
      </c>
    </row>
    <row r="437" spans="1:45" x14ac:dyDescent="0.3">
      <c r="A437" s="55">
        <v>436</v>
      </c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  <c r="AO437" s="80"/>
      <c r="AP437" s="80"/>
      <c r="AQ437" s="80"/>
      <c r="AR437" s="80"/>
      <c r="AS437" s="55">
        <f t="shared" si="6"/>
        <v>0</v>
      </c>
    </row>
    <row r="438" spans="1:45" x14ac:dyDescent="0.3">
      <c r="A438" s="55">
        <v>437</v>
      </c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  <c r="AO438" s="80"/>
      <c r="AP438" s="80"/>
      <c r="AQ438" s="80"/>
      <c r="AR438" s="80"/>
      <c r="AS438" s="55">
        <f t="shared" si="6"/>
        <v>0</v>
      </c>
    </row>
    <row r="439" spans="1:45" x14ac:dyDescent="0.3">
      <c r="A439" s="55">
        <v>438</v>
      </c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/>
      <c r="AQ439" s="80"/>
      <c r="AR439" s="80"/>
      <c r="AS439" s="55">
        <f t="shared" si="6"/>
        <v>0</v>
      </c>
    </row>
    <row r="440" spans="1:45" x14ac:dyDescent="0.3">
      <c r="A440" s="55">
        <v>439</v>
      </c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80"/>
      <c r="AP440" s="80"/>
      <c r="AQ440" s="80"/>
      <c r="AR440" s="80"/>
      <c r="AS440" s="55">
        <f t="shared" si="6"/>
        <v>0</v>
      </c>
    </row>
    <row r="441" spans="1:45" x14ac:dyDescent="0.3">
      <c r="A441" s="55">
        <v>440</v>
      </c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  <c r="AO441" s="80"/>
      <c r="AP441" s="80"/>
      <c r="AQ441" s="80"/>
      <c r="AR441" s="80"/>
      <c r="AS441" s="55">
        <f t="shared" si="6"/>
        <v>0</v>
      </c>
    </row>
    <row r="442" spans="1:45" x14ac:dyDescent="0.3">
      <c r="A442" s="55">
        <v>441</v>
      </c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  <c r="AO442" s="80"/>
      <c r="AP442" s="80"/>
      <c r="AQ442" s="80"/>
      <c r="AR442" s="80"/>
      <c r="AS442" s="55">
        <f t="shared" si="6"/>
        <v>0</v>
      </c>
    </row>
    <row r="443" spans="1:45" x14ac:dyDescent="0.3">
      <c r="A443" s="55">
        <v>442</v>
      </c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80"/>
      <c r="AO443" s="80"/>
      <c r="AP443" s="80"/>
      <c r="AQ443" s="80"/>
      <c r="AR443" s="80"/>
      <c r="AS443" s="55">
        <f t="shared" si="6"/>
        <v>0</v>
      </c>
    </row>
    <row r="444" spans="1:45" x14ac:dyDescent="0.3">
      <c r="A444" s="55">
        <v>443</v>
      </c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80"/>
      <c r="AQ444" s="80"/>
      <c r="AR444" s="80"/>
      <c r="AS444" s="55">
        <f t="shared" si="6"/>
        <v>0</v>
      </c>
    </row>
    <row r="445" spans="1:45" x14ac:dyDescent="0.3">
      <c r="A445" s="55">
        <v>444</v>
      </c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  <c r="AP445" s="80"/>
      <c r="AQ445" s="80"/>
      <c r="AR445" s="80"/>
      <c r="AS445" s="55">
        <f t="shared" si="6"/>
        <v>0</v>
      </c>
    </row>
    <row r="446" spans="1:45" x14ac:dyDescent="0.3">
      <c r="A446" s="55">
        <v>445</v>
      </c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80"/>
      <c r="AO446" s="80"/>
      <c r="AP446" s="80"/>
      <c r="AQ446" s="80"/>
      <c r="AR446" s="80"/>
      <c r="AS446" s="55">
        <f t="shared" si="6"/>
        <v>0</v>
      </c>
    </row>
    <row r="447" spans="1:45" x14ac:dyDescent="0.3">
      <c r="A447" s="55">
        <v>446</v>
      </c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  <c r="AN447" s="80"/>
      <c r="AO447" s="80"/>
      <c r="AP447" s="80"/>
      <c r="AQ447" s="80"/>
      <c r="AR447" s="80"/>
      <c r="AS447" s="55">
        <f t="shared" si="6"/>
        <v>0</v>
      </c>
    </row>
    <row r="448" spans="1:45" x14ac:dyDescent="0.3">
      <c r="A448" s="55">
        <v>447</v>
      </c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80"/>
      <c r="AO448" s="80"/>
      <c r="AP448" s="80"/>
      <c r="AQ448" s="80"/>
      <c r="AR448" s="80"/>
      <c r="AS448" s="55">
        <f t="shared" si="6"/>
        <v>0</v>
      </c>
    </row>
    <row r="449" spans="1:45" x14ac:dyDescent="0.3">
      <c r="A449" s="55">
        <v>448</v>
      </c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  <c r="AN449" s="80"/>
      <c r="AO449" s="80"/>
      <c r="AP449" s="80"/>
      <c r="AQ449" s="80"/>
      <c r="AR449" s="80"/>
      <c r="AS449" s="55">
        <f t="shared" si="6"/>
        <v>0</v>
      </c>
    </row>
    <row r="450" spans="1:45" x14ac:dyDescent="0.3">
      <c r="A450" s="55">
        <v>449</v>
      </c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80"/>
      <c r="AO450" s="80"/>
      <c r="AP450" s="80"/>
      <c r="AQ450" s="80"/>
      <c r="AR450" s="80"/>
      <c r="AS450" s="55">
        <f t="shared" si="6"/>
        <v>0</v>
      </c>
    </row>
    <row r="451" spans="1:45" x14ac:dyDescent="0.3">
      <c r="A451" s="55">
        <v>450</v>
      </c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80"/>
      <c r="AO451" s="80"/>
      <c r="AP451" s="80"/>
      <c r="AQ451" s="80"/>
      <c r="AR451" s="80"/>
      <c r="AS451" s="55">
        <f t="shared" ref="AS451:AS505" si="7">SUM(I451:AR451)</f>
        <v>0</v>
      </c>
    </row>
    <row r="452" spans="1:45" x14ac:dyDescent="0.3">
      <c r="A452" s="55">
        <v>451</v>
      </c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80"/>
      <c r="AO452" s="80"/>
      <c r="AP452" s="80"/>
      <c r="AQ452" s="80"/>
      <c r="AR452" s="80"/>
      <c r="AS452" s="55">
        <f t="shared" si="7"/>
        <v>0</v>
      </c>
    </row>
    <row r="453" spans="1:45" x14ac:dyDescent="0.3">
      <c r="A453" s="55">
        <v>452</v>
      </c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80"/>
      <c r="AO453" s="80"/>
      <c r="AP453" s="80"/>
      <c r="AQ453" s="80"/>
      <c r="AR453" s="80"/>
      <c r="AS453" s="55">
        <f t="shared" si="7"/>
        <v>0</v>
      </c>
    </row>
    <row r="454" spans="1:45" x14ac:dyDescent="0.3">
      <c r="A454" s="55">
        <v>453</v>
      </c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  <c r="AN454" s="80"/>
      <c r="AO454" s="80"/>
      <c r="AP454" s="80"/>
      <c r="AQ454" s="80"/>
      <c r="AR454" s="80"/>
      <c r="AS454" s="55">
        <f t="shared" si="7"/>
        <v>0</v>
      </c>
    </row>
    <row r="455" spans="1:45" x14ac:dyDescent="0.3">
      <c r="A455" s="55">
        <v>454</v>
      </c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  <c r="AN455" s="80"/>
      <c r="AO455" s="80"/>
      <c r="AP455" s="80"/>
      <c r="AQ455" s="80"/>
      <c r="AR455" s="80"/>
      <c r="AS455" s="55">
        <f t="shared" si="7"/>
        <v>0</v>
      </c>
    </row>
    <row r="456" spans="1:45" x14ac:dyDescent="0.3">
      <c r="A456" s="55">
        <v>455</v>
      </c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  <c r="AN456" s="80"/>
      <c r="AO456" s="80"/>
      <c r="AP456" s="80"/>
      <c r="AQ456" s="80"/>
      <c r="AR456" s="80"/>
      <c r="AS456" s="55">
        <f t="shared" si="7"/>
        <v>0</v>
      </c>
    </row>
    <row r="457" spans="1:45" x14ac:dyDescent="0.3">
      <c r="A457" s="55">
        <v>456</v>
      </c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  <c r="AN457" s="80"/>
      <c r="AO457" s="80"/>
      <c r="AP457" s="80"/>
      <c r="AQ457" s="80"/>
      <c r="AR457" s="80"/>
      <c r="AS457" s="55">
        <f t="shared" si="7"/>
        <v>0</v>
      </c>
    </row>
    <row r="458" spans="1:45" x14ac:dyDescent="0.3">
      <c r="A458" s="55">
        <v>457</v>
      </c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  <c r="AN458" s="80"/>
      <c r="AO458" s="80"/>
      <c r="AP458" s="80"/>
      <c r="AQ458" s="80"/>
      <c r="AR458" s="80"/>
      <c r="AS458" s="55">
        <f t="shared" si="7"/>
        <v>0</v>
      </c>
    </row>
    <row r="459" spans="1:45" x14ac:dyDescent="0.3">
      <c r="A459" s="55">
        <v>458</v>
      </c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  <c r="AN459" s="80"/>
      <c r="AO459" s="80"/>
      <c r="AP459" s="80"/>
      <c r="AQ459" s="80"/>
      <c r="AR459" s="80"/>
      <c r="AS459" s="55">
        <f t="shared" si="7"/>
        <v>0</v>
      </c>
    </row>
    <row r="460" spans="1:45" x14ac:dyDescent="0.3">
      <c r="A460" s="55">
        <v>459</v>
      </c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  <c r="AN460" s="80"/>
      <c r="AO460" s="80"/>
      <c r="AP460" s="80"/>
      <c r="AQ460" s="80"/>
      <c r="AR460" s="80"/>
      <c r="AS460" s="55">
        <f t="shared" si="7"/>
        <v>0</v>
      </c>
    </row>
    <row r="461" spans="1:45" x14ac:dyDescent="0.3">
      <c r="A461" s="55">
        <v>460</v>
      </c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  <c r="AN461" s="80"/>
      <c r="AO461" s="80"/>
      <c r="AP461" s="80"/>
      <c r="AQ461" s="80"/>
      <c r="AR461" s="80"/>
      <c r="AS461" s="55">
        <f t="shared" si="7"/>
        <v>0</v>
      </c>
    </row>
    <row r="462" spans="1:45" x14ac:dyDescent="0.3">
      <c r="A462" s="55">
        <v>461</v>
      </c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  <c r="AN462" s="80"/>
      <c r="AO462" s="80"/>
      <c r="AP462" s="80"/>
      <c r="AQ462" s="80"/>
      <c r="AR462" s="80"/>
      <c r="AS462" s="55">
        <f t="shared" si="7"/>
        <v>0</v>
      </c>
    </row>
    <row r="463" spans="1:45" x14ac:dyDescent="0.3">
      <c r="A463" s="55">
        <v>462</v>
      </c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  <c r="AN463" s="80"/>
      <c r="AO463" s="80"/>
      <c r="AP463" s="80"/>
      <c r="AQ463" s="80"/>
      <c r="AR463" s="80"/>
      <c r="AS463" s="55">
        <f t="shared" si="7"/>
        <v>0</v>
      </c>
    </row>
    <row r="464" spans="1:45" x14ac:dyDescent="0.3">
      <c r="A464" s="55">
        <v>463</v>
      </c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  <c r="AO464" s="80"/>
      <c r="AP464" s="80"/>
      <c r="AQ464" s="80"/>
      <c r="AR464" s="80"/>
      <c r="AS464" s="55">
        <f t="shared" si="7"/>
        <v>0</v>
      </c>
    </row>
    <row r="465" spans="1:45" x14ac:dyDescent="0.3">
      <c r="A465" s="55">
        <v>464</v>
      </c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80"/>
      <c r="AO465" s="80"/>
      <c r="AP465" s="80"/>
      <c r="AQ465" s="80"/>
      <c r="AR465" s="80"/>
      <c r="AS465" s="55">
        <f t="shared" si="7"/>
        <v>0</v>
      </c>
    </row>
    <row r="466" spans="1:45" x14ac:dyDescent="0.3">
      <c r="A466" s="55">
        <v>465</v>
      </c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  <c r="AN466" s="80"/>
      <c r="AO466" s="80"/>
      <c r="AP466" s="80"/>
      <c r="AQ466" s="80"/>
      <c r="AR466" s="80"/>
      <c r="AS466" s="55">
        <f t="shared" si="7"/>
        <v>0</v>
      </c>
    </row>
    <row r="467" spans="1:45" x14ac:dyDescent="0.3">
      <c r="A467" s="55">
        <v>466</v>
      </c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  <c r="AN467" s="80"/>
      <c r="AO467" s="80"/>
      <c r="AP467" s="80"/>
      <c r="AQ467" s="80"/>
      <c r="AR467" s="80"/>
      <c r="AS467" s="55">
        <f t="shared" si="7"/>
        <v>0</v>
      </c>
    </row>
    <row r="468" spans="1:45" x14ac:dyDescent="0.3">
      <c r="A468" s="55">
        <v>467</v>
      </c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80"/>
      <c r="AP468" s="80"/>
      <c r="AQ468" s="80"/>
      <c r="AR468" s="80"/>
      <c r="AS468" s="55">
        <f t="shared" si="7"/>
        <v>0</v>
      </c>
    </row>
    <row r="469" spans="1:45" x14ac:dyDescent="0.3">
      <c r="A469" s="55">
        <v>468</v>
      </c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80"/>
      <c r="AO469" s="80"/>
      <c r="AP469" s="80"/>
      <c r="AQ469" s="80"/>
      <c r="AR469" s="80"/>
      <c r="AS469" s="55">
        <f t="shared" si="7"/>
        <v>0</v>
      </c>
    </row>
    <row r="470" spans="1:45" x14ac:dyDescent="0.3">
      <c r="A470" s="55">
        <v>469</v>
      </c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80"/>
      <c r="AO470" s="80"/>
      <c r="AP470" s="80"/>
      <c r="AQ470" s="80"/>
      <c r="AR470" s="80"/>
      <c r="AS470" s="55">
        <f t="shared" si="7"/>
        <v>0</v>
      </c>
    </row>
    <row r="471" spans="1:45" x14ac:dyDescent="0.3">
      <c r="A471" s="55">
        <v>470</v>
      </c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  <c r="AO471" s="80"/>
      <c r="AP471" s="80"/>
      <c r="AQ471" s="80"/>
      <c r="AR471" s="80"/>
      <c r="AS471" s="55">
        <f t="shared" si="7"/>
        <v>0</v>
      </c>
    </row>
    <row r="472" spans="1:45" x14ac:dyDescent="0.3">
      <c r="A472" s="55">
        <v>471</v>
      </c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  <c r="AO472" s="80"/>
      <c r="AP472" s="80"/>
      <c r="AQ472" s="80"/>
      <c r="AR472" s="80"/>
      <c r="AS472" s="55">
        <f t="shared" si="7"/>
        <v>0</v>
      </c>
    </row>
    <row r="473" spans="1:45" x14ac:dyDescent="0.3">
      <c r="A473" s="55">
        <v>472</v>
      </c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  <c r="AN473" s="80"/>
      <c r="AO473" s="80"/>
      <c r="AP473" s="80"/>
      <c r="AQ473" s="80"/>
      <c r="AR473" s="80"/>
      <c r="AS473" s="55">
        <f t="shared" si="7"/>
        <v>0</v>
      </c>
    </row>
    <row r="474" spans="1:45" x14ac:dyDescent="0.3">
      <c r="A474" s="55">
        <v>473</v>
      </c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  <c r="AN474" s="80"/>
      <c r="AO474" s="80"/>
      <c r="AP474" s="80"/>
      <c r="AQ474" s="80"/>
      <c r="AR474" s="80"/>
      <c r="AS474" s="55">
        <f t="shared" si="7"/>
        <v>0</v>
      </c>
    </row>
    <row r="475" spans="1:45" x14ac:dyDescent="0.3">
      <c r="A475" s="55">
        <v>474</v>
      </c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  <c r="AN475" s="80"/>
      <c r="AO475" s="80"/>
      <c r="AP475" s="80"/>
      <c r="AQ475" s="80"/>
      <c r="AR475" s="80"/>
      <c r="AS475" s="55">
        <f t="shared" si="7"/>
        <v>0</v>
      </c>
    </row>
    <row r="476" spans="1:45" x14ac:dyDescent="0.3">
      <c r="A476" s="55">
        <v>475</v>
      </c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  <c r="AN476" s="80"/>
      <c r="AO476" s="80"/>
      <c r="AP476" s="80"/>
      <c r="AQ476" s="80"/>
      <c r="AR476" s="80"/>
      <c r="AS476" s="55">
        <f t="shared" si="7"/>
        <v>0</v>
      </c>
    </row>
    <row r="477" spans="1:45" x14ac:dyDescent="0.3">
      <c r="A477" s="55">
        <v>476</v>
      </c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  <c r="AN477" s="80"/>
      <c r="AO477" s="80"/>
      <c r="AP477" s="80"/>
      <c r="AQ477" s="80"/>
      <c r="AR477" s="80"/>
      <c r="AS477" s="55">
        <f t="shared" si="7"/>
        <v>0</v>
      </c>
    </row>
    <row r="478" spans="1:45" x14ac:dyDescent="0.3">
      <c r="A478" s="55">
        <v>477</v>
      </c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  <c r="AN478" s="80"/>
      <c r="AO478" s="80"/>
      <c r="AP478" s="80"/>
      <c r="AQ478" s="80"/>
      <c r="AR478" s="80"/>
      <c r="AS478" s="55">
        <f t="shared" si="7"/>
        <v>0</v>
      </c>
    </row>
    <row r="479" spans="1:45" x14ac:dyDescent="0.3">
      <c r="A479" s="55">
        <v>478</v>
      </c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80"/>
      <c r="AN479" s="80"/>
      <c r="AO479" s="80"/>
      <c r="AP479" s="80"/>
      <c r="AQ479" s="80"/>
      <c r="AR479" s="80"/>
      <c r="AS479" s="55">
        <f t="shared" si="7"/>
        <v>0</v>
      </c>
    </row>
    <row r="480" spans="1:45" x14ac:dyDescent="0.3">
      <c r="A480" s="55">
        <v>479</v>
      </c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55">
        <f t="shared" si="7"/>
        <v>0</v>
      </c>
    </row>
    <row r="481" spans="1:45" x14ac:dyDescent="0.3">
      <c r="A481" s="55">
        <v>480</v>
      </c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  <c r="AM481" s="80"/>
      <c r="AN481" s="80"/>
      <c r="AO481" s="80"/>
      <c r="AP481" s="80"/>
      <c r="AQ481" s="80"/>
      <c r="AR481" s="80"/>
      <c r="AS481" s="55">
        <f t="shared" si="7"/>
        <v>0</v>
      </c>
    </row>
    <row r="482" spans="1:45" x14ac:dyDescent="0.3">
      <c r="A482" s="55">
        <v>481</v>
      </c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80"/>
      <c r="AN482" s="80"/>
      <c r="AO482" s="80"/>
      <c r="AP482" s="80"/>
      <c r="AQ482" s="80"/>
      <c r="AR482" s="80"/>
      <c r="AS482" s="55">
        <f t="shared" si="7"/>
        <v>0</v>
      </c>
    </row>
    <row r="483" spans="1:45" x14ac:dyDescent="0.3">
      <c r="A483" s="55">
        <v>482</v>
      </c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80"/>
      <c r="AN483" s="80"/>
      <c r="AO483" s="80"/>
      <c r="AP483" s="80"/>
      <c r="AQ483" s="80"/>
      <c r="AR483" s="80"/>
      <c r="AS483" s="55">
        <f t="shared" si="7"/>
        <v>0</v>
      </c>
    </row>
    <row r="484" spans="1:45" x14ac:dyDescent="0.3">
      <c r="A484" s="55">
        <v>483</v>
      </c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  <c r="AM484" s="80"/>
      <c r="AN484" s="80"/>
      <c r="AO484" s="80"/>
      <c r="AP484" s="80"/>
      <c r="AQ484" s="80"/>
      <c r="AR484" s="80"/>
      <c r="AS484" s="55">
        <f t="shared" si="7"/>
        <v>0</v>
      </c>
    </row>
    <row r="485" spans="1:45" x14ac:dyDescent="0.3">
      <c r="A485" s="55">
        <v>484</v>
      </c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80"/>
      <c r="AN485" s="80"/>
      <c r="AO485" s="80"/>
      <c r="AP485" s="80"/>
      <c r="AQ485" s="80"/>
      <c r="AR485" s="80"/>
      <c r="AS485" s="55">
        <f t="shared" si="7"/>
        <v>0</v>
      </c>
    </row>
    <row r="486" spans="1:45" x14ac:dyDescent="0.3">
      <c r="A486" s="55">
        <v>485</v>
      </c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  <c r="AM486" s="80"/>
      <c r="AN486" s="80"/>
      <c r="AO486" s="80"/>
      <c r="AP486" s="80"/>
      <c r="AQ486" s="80"/>
      <c r="AR486" s="80"/>
      <c r="AS486" s="55">
        <f t="shared" si="7"/>
        <v>0</v>
      </c>
    </row>
    <row r="487" spans="1:45" x14ac:dyDescent="0.3">
      <c r="A487" s="55">
        <v>486</v>
      </c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0"/>
      <c r="AM487" s="80"/>
      <c r="AN487" s="80"/>
      <c r="AO487" s="80"/>
      <c r="AP487" s="80"/>
      <c r="AQ487" s="80"/>
      <c r="AR487" s="80"/>
      <c r="AS487" s="55">
        <f t="shared" si="7"/>
        <v>0</v>
      </c>
    </row>
    <row r="488" spans="1:45" x14ac:dyDescent="0.3">
      <c r="A488" s="55">
        <v>487</v>
      </c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80"/>
      <c r="AN488" s="80"/>
      <c r="AO488" s="80"/>
      <c r="AP488" s="80"/>
      <c r="AQ488" s="80"/>
      <c r="AR488" s="80"/>
      <c r="AS488" s="55">
        <f t="shared" si="7"/>
        <v>0</v>
      </c>
    </row>
    <row r="489" spans="1:45" x14ac:dyDescent="0.3">
      <c r="A489" s="55">
        <v>488</v>
      </c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55">
        <f t="shared" si="7"/>
        <v>0</v>
      </c>
    </row>
    <row r="490" spans="1:45" x14ac:dyDescent="0.3">
      <c r="A490" s="55">
        <v>489</v>
      </c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80"/>
      <c r="AN490" s="80"/>
      <c r="AO490" s="80"/>
      <c r="AP490" s="80"/>
      <c r="AQ490" s="80"/>
      <c r="AR490" s="80"/>
      <c r="AS490" s="55">
        <f t="shared" si="7"/>
        <v>0</v>
      </c>
    </row>
    <row r="491" spans="1:45" x14ac:dyDescent="0.3">
      <c r="A491" s="55">
        <v>490</v>
      </c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  <c r="AP491" s="80"/>
      <c r="AQ491" s="80"/>
      <c r="AR491" s="80"/>
      <c r="AS491" s="55">
        <f t="shared" si="7"/>
        <v>0</v>
      </c>
    </row>
    <row r="492" spans="1:45" x14ac:dyDescent="0.3">
      <c r="A492" s="55">
        <v>491</v>
      </c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  <c r="AO492" s="80"/>
      <c r="AP492" s="80"/>
      <c r="AQ492" s="80"/>
      <c r="AR492" s="80"/>
      <c r="AS492" s="55">
        <f t="shared" si="7"/>
        <v>0</v>
      </c>
    </row>
    <row r="493" spans="1:45" x14ac:dyDescent="0.3">
      <c r="A493" s="55">
        <v>492</v>
      </c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80"/>
      <c r="AP493" s="80"/>
      <c r="AQ493" s="80"/>
      <c r="AR493" s="80"/>
      <c r="AS493" s="55">
        <f t="shared" si="7"/>
        <v>0</v>
      </c>
    </row>
    <row r="494" spans="1:45" x14ac:dyDescent="0.3">
      <c r="A494" s="55">
        <v>493</v>
      </c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80"/>
      <c r="AN494" s="80"/>
      <c r="AO494" s="80"/>
      <c r="AP494" s="80"/>
      <c r="AQ494" s="80"/>
      <c r="AR494" s="80"/>
      <c r="AS494" s="55">
        <f t="shared" si="7"/>
        <v>0</v>
      </c>
    </row>
    <row r="495" spans="1:45" x14ac:dyDescent="0.3">
      <c r="A495" s="55">
        <v>494</v>
      </c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  <c r="AO495" s="80"/>
      <c r="AP495" s="80"/>
      <c r="AQ495" s="80"/>
      <c r="AR495" s="80"/>
      <c r="AS495" s="55">
        <f t="shared" si="7"/>
        <v>0</v>
      </c>
    </row>
    <row r="496" spans="1:45" x14ac:dyDescent="0.3">
      <c r="A496" s="55">
        <v>495</v>
      </c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80"/>
      <c r="AP496" s="80"/>
      <c r="AQ496" s="80"/>
      <c r="AR496" s="80"/>
      <c r="AS496" s="55">
        <f t="shared" si="7"/>
        <v>0</v>
      </c>
    </row>
    <row r="497" spans="1:45" x14ac:dyDescent="0.3">
      <c r="A497" s="55">
        <v>496</v>
      </c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  <c r="AO497" s="80"/>
      <c r="AP497" s="80"/>
      <c r="AQ497" s="80"/>
      <c r="AR497" s="80"/>
      <c r="AS497" s="55">
        <f t="shared" si="7"/>
        <v>0</v>
      </c>
    </row>
    <row r="498" spans="1:45" x14ac:dyDescent="0.3">
      <c r="A498" s="55">
        <v>497</v>
      </c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  <c r="AO498" s="80"/>
      <c r="AP498" s="80"/>
      <c r="AQ498" s="80"/>
      <c r="AR498" s="80"/>
      <c r="AS498" s="55">
        <f t="shared" si="7"/>
        <v>0</v>
      </c>
    </row>
    <row r="499" spans="1:45" x14ac:dyDescent="0.3">
      <c r="A499" s="55">
        <v>498</v>
      </c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  <c r="AP499" s="80"/>
      <c r="AQ499" s="80"/>
      <c r="AR499" s="80"/>
      <c r="AS499" s="55">
        <f t="shared" si="7"/>
        <v>0</v>
      </c>
    </row>
    <row r="500" spans="1:45" x14ac:dyDescent="0.3">
      <c r="A500" s="55">
        <v>499</v>
      </c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  <c r="AO500" s="80"/>
      <c r="AP500" s="80"/>
      <c r="AQ500" s="80"/>
      <c r="AR500" s="80"/>
      <c r="AS500" s="55">
        <f t="shared" si="7"/>
        <v>0</v>
      </c>
    </row>
    <row r="501" spans="1:45" x14ac:dyDescent="0.3">
      <c r="A501" s="55">
        <v>500</v>
      </c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80"/>
      <c r="AP501" s="80"/>
      <c r="AQ501" s="80"/>
      <c r="AR501" s="80"/>
      <c r="AS501" s="55">
        <f t="shared" si="7"/>
        <v>0</v>
      </c>
    </row>
    <row r="502" spans="1:45" x14ac:dyDescent="0.3">
      <c r="A502" s="55">
        <v>501</v>
      </c>
      <c r="AS502" s="55">
        <f t="shared" si="7"/>
        <v>0</v>
      </c>
    </row>
    <row r="503" spans="1:45" x14ac:dyDescent="0.3">
      <c r="AS503" s="55">
        <f t="shared" si="7"/>
        <v>0</v>
      </c>
    </row>
    <row r="504" spans="1:45" x14ac:dyDescent="0.3">
      <c r="A504" s="55">
        <v>1</v>
      </c>
      <c r="B504" s="55">
        <v>2</v>
      </c>
      <c r="C504" s="55">
        <v>3</v>
      </c>
      <c r="D504" s="55">
        <v>4</v>
      </c>
      <c r="E504" s="55">
        <v>5</v>
      </c>
      <c r="F504" s="55">
        <v>6</v>
      </c>
      <c r="G504" s="55">
        <v>7</v>
      </c>
      <c r="H504" s="55">
        <v>8</v>
      </c>
      <c r="I504" s="55">
        <v>9</v>
      </c>
      <c r="J504" s="55">
        <v>10</v>
      </c>
      <c r="K504" s="55">
        <v>11</v>
      </c>
      <c r="L504" s="55">
        <v>12</v>
      </c>
      <c r="M504" s="55">
        <v>13</v>
      </c>
      <c r="N504" s="55">
        <v>14</v>
      </c>
      <c r="O504" s="55">
        <v>15</v>
      </c>
      <c r="P504" s="55">
        <v>16</v>
      </c>
      <c r="Q504" s="55">
        <v>17</v>
      </c>
      <c r="R504" s="55">
        <v>18</v>
      </c>
      <c r="S504" s="55">
        <v>19</v>
      </c>
      <c r="T504" s="55">
        <v>20</v>
      </c>
      <c r="U504" s="55">
        <v>21</v>
      </c>
      <c r="V504" s="55">
        <v>22</v>
      </c>
      <c r="W504" s="55">
        <v>23</v>
      </c>
      <c r="X504" s="55">
        <v>24</v>
      </c>
      <c r="Y504" s="55">
        <v>25</v>
      </c>
      <c r="Z504" s="55">
        <v>26</v>
      </c>
      <c r="AA504" s="55">
        <v>27</v>
      </c>
      <c r="AB504" s="55">
        <v>28</v>
      </c>
      <c r="AC504" s="55">
        <v>29</v>
      </c>
      <c r="AD504" s="55">
        <v>30</v>
      </c>
      <c r="AE504" s="55">
        <v>31</v>
      </c>
      <c r="AF504" s="55">
        <v>32</v>
      </c>
      <c r="AG504" s="55">
        <v>33</v>
      </c>
      <c r="AH504" s="55">
        <v>34</v>
      </c>
      <c r="AI504" s="55">
        <v>35</v>
      </c>
      <c r="AJ504" s="55">
        <v>36</v>
      </c>
      <c r="AK504" s="55">
        <v>37</v>
      </c>
      <c r="AL504" s="55">
        <v>38</v>
      </c>
      <c r="AM504" s="55">
        <v>39</v>
      </c>
      <c r="AN504" s="55">
        <v>40</v>
      </c>
      <c r="AO504" s="55">
        <v>41</v>
      </c>
      <c r="AP504" s="55">
        <v>42</v>
      </c>
      <c r="AQ504" s="55">
        <v>43</v>
      </c>
      <c r="AR504" s="55">
        <v>44</v>
      </c>
      <c r="AS504" s="55">
        <f t="shared" si="7"/>
        <v>954</v>
      </c>
    </row>
    <row r="505" spans="1:45" x14ac:dyDescent="0.3">
      <c r="H505" s="153" t="s">
        <v>64</v>
      </c>
      <c r="I505" s="55">
        <v>1</v>
      </c>
      <c r="J505" s="55">
        <v>1</v>
      </c>
      <c r="K505" s="55">
        <v>1</v>
      </c>
      <c r="L505" s="55">
        <v>1</v>
      </c>
      <c r="M505" s="55">
        <v>3</v>
      </c>
      <c r="N505" s="55">
        <v>4</v>
      </c>
      <c r="O505" s="55">
        <v>2</v>
      </c>
      <c r="P505" s="55">
        <v>2</v>
      </c>
      <c r="Q505" s="55">
        <v>1</v>
      </c>
      <c r="R505" s="55">
        <v>1</v>
      </c>
      <c r="S505" s="55">
        <v>3</v>
      </c>
      <c r="T505" s="55">
        <v>5</v>
      </c>
      <c r="U505" s="55">
        <v>3</v>
      </c>
      <c r="V505" s="55">
        <v>2</v>
      </c>
      <c r="W505" s="55">
        <v>1</v>
      </c>
      <c r="X505" s="55">
        <v>1</v>
      </c>
      <c r="Y505" s="55">
        <v>2</v>
      </c>
      <c r="Z505" s="55">
        <v>2</v>
      </c>
      <c r="AA505" s="55">
        <v>2</v>
      </c>
      <c r="AB505" s="55">
        <v>2</v>
      </c>
      <c r="AC505" s="55">
        <v>3</v>
      </c>
      <c r="AD505" s="55">
        <v>3</v>
      </c>
      <c r="AE505" s="55">
        <v>2</v>
      </c>
      <c r="AF505" s="55">
        <v>1</v>
      </c>
      <c r="AG505" s="55">
        <v>1</v>
      </c>
      <c r="AH505" s="55">
        <v>3</v>
      </c>
      <c r="AI505" s="55">
        <v>1</v>
      </c>
      <c r="AJ505" s="55">
        <v>1</v>
      </c>
      <c r="AK505" s="55">
        <v>2</v>
      </c>
      <c r="AL505" s="55">
        <v>1</v>
      </c>
      <c r="AM505" s="55">
        <v>2</v>
      </c>
      <c r="AN505" s="55">
        <v>4</v>
      </c>
      <c r="AO505" s="55">
        <v>4</v>
      </c>
      <c r="AP505" s="55">
        <v>4</v>
      </c>
      <c r="AQ505" s="55">
        <v>4</v>
      </c>
      <c r="AR505" s="55">
        <v>4</v>
      </c>
      <c r="AS505" s="55">
        <f t="shared" si="7"/>
        <v>80</v>
      </c>
    </row>
    <row r="506" spans="1:45" x14ac:dyDescent="0.3">
      <c r="T506" s="154"/>
    </row>
  </sheetData>
  <conditionalFormatting sqref="AI2:AJ501 AF2:AG501 W2:X501 Q2:R501 I2:L501">
    <cfRule type="cellIs" dxfId="77" priority="18" operator="equal">
      <formula>0</formula>
    </cfRule>
    <cfRule type="cellIs" dxfId="76" priority="19" operator="equal">
      <formula>1</formula>
    </cfRule>
  </conditionalFormatting>
  <conditionalFormatting sqref="AL2:AL501">
    <cfRule type="cellIs" dxfId="75" priority="16" operator="equal">
      <formula>0</formula>
    </cfRule>
    <cfRule type="cellIs" dxfId="74" priority="17" operator="equal">
      <formula>1</formula>
    </cfRule>
  </conditionalFormatting>
  <conditionalFormatting sqref="AM2:AM501 AK2:AK501 AE2:AE501 Y2:AB501 V2:V501 O2:P501">
    <cfRule type="cellIs" dxfId="73" priority="13" operator="equal">
      <formula>2</formula>
    </cfRule>
    <cfRule type="cellIs" dxfId="72" priority="14" operator="equal">
      <formula>1</formula>
    </cfRule>
    <cfRule type="cellIs" dxfId="71" priority="15" operator="equal">
      <formula>0</formula>
    </cfRule>
  </conditionalFormatting>
  <conditionalFormatting sqref="T56:T501">
    <cfRule type="cellIs" dxfId="70" priority="10" operator="equal">
      <formula>5</formula>
    </cfRule>
    <cfRule type="cellIs" dxfId="69" priority="11" operator="between">
      <formula>1</formula>
      <formula>4</formula>
    </cfRule>
    <cfRule type="cellIs" dxfId="68" priority="12" operator="equal">
      <formula>0</formula>
    </cfRule>
  </conditionalFormatting>
  <conditionalFormatting sqref="T2:T55">
    <cfRule type="cellIs" dxfId="67" priority="7" operator="equal">
      <formula>5</formula>
    </cfRule>
    <cfRule type="cellIs" dxfId="66" priority="8" operator="between">
      <formula>1</formula>
      <formula>4</formula>
    </cfRule>
    <cfRule type="cellIs" dxfId="65" priority="9" operator="equal">
      <formula>0</formula>
    </cfRule>
  </conditionalFormatting>
  <conditionalFormatting sqref="AH2:AH501 AC2:AD501 U2:U501 S2:S501 M2:M501">
    <cfRule type="cellIs" dxfId="64" priority="4" operator="equal">
      <formula>3</formula>
    </cfRule>
    <cfRule type="cellIs" dxfId="63" priority="5" operator="between">
      <formula>1</formula>
      <formula>2</formula>
    </cfRule>
    <cfRule type="cellIs" dxfId="62" priority="6" operator="equal">
      <formula>0</formula>
    </cfRule>
  </conditionalFormatting>
  <conditionalFormatting sqref="AN2:AR501 N2:N501">
    <cfRule type="cellIs" dxfId="61" priority="1" operator="between">
      <formula>1</formula>
      <formula>3</formula>
    </cfRule>
    <cfRule type="cellIs" dxfId="60" priority="2" operator="equal">
      <formula>0</formula>
    </cfRule>
    <cfRule type="cellIs" dxfId="59" priority="3" operator="equal">
      <formula>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28495-5F95-45B7-B757-4B52B8243DDA}">
  <dimension ref="A1:AR506"/>
  <sheetViews>
    <sheetView zoomScale="85" zoomScaleNormal="85" workbookViewId="0">
      <pane xSplit="8" ySplit="1" topLeftCell="I2" activePane="bottomRight" state="frozen"/>
      <selection pane="topRight" activeCell="H1" sqref="H1"/>
      <selection pane="bottomLeft" activeCell="A2" sqref="A2"/>
      <selection pane="bottomRight" activeCell="C16" sqref="C16"/>
    </sheetView>
  </sheetViews>
  <sheetFormatPr defaultRowHeight="14.4" x14ac:dyDescent="0.3"/>
  <cols>
    <col min="1" max="1" width="23" style="55" customWidth="1"/>
    <col min="2" max="2" width="16.33203125" style="55" bestFit="1" customWidth="1"/>
    <col min="3" max="3" width="14.6640625" style="55" bestFit="1" customWidth="1"/>
    <col min="4" max="4" width="11.33203125" style="55" bestFit="1" customWidth="1"/>
    <col min="5" max="5" width="10.6640625" style="55" bestFit="1" customWidth="1"/>
    <col min="6" max="6" width="15.33203125" style="55" bestFit="1" customWidth="1"/>
    <col min="7" max="7" width="21.109375" style="55" bestFit="1" customWidth="1"/>
    <col min="8" max="8" width="21.6640625" style="55" bestFit="1" customWidth="1"/>
    <col min="9" max="9" width="2" style="55" bestFit="1" customWidth="1"/>
    <col min="10" max="26" width="3" style="55" bestFit="1" customWidth="1"/>
    <col min="27" max="28" width="4" style="55" bestFit="1" customWidth="1"/>
    <col min="29" max="30" width="3" style="55" bestFit="1" customWidth="1"/>
    <col min="31" max="32" width="4" style="55" bestFit="1" customWidth="1"/>
    <col min="33" max="39" width="3" style="55" bestFit="1" customWidth="1"/>
    <col min="40" max="43" width="4" style="55" bestFit="1" customWidth="1"/>
    <col min="44" max="44" width="5.21875" style="55" bestFit="1" customWidth="1"/>
    <col min="45" max="16384" width="8.88671875" style="55"/>
  </cols>
  <sheetData>
    <row r="1" spans="1:44" ht="28.8" x14ac:dyDescent="0.3">
      <c r="A1" s="54" t="s">
        <v>70</v>
      </c>
      <c r="B1" s="55" t="s">
        <v>56</v>
      </c>
      <c r="C1" s="55" t="s">
        <v>57</v>
      </c>
      <c r="D1" s="55" t="s">
        <v>58</v>
      </c>
      <c r="E1" s="55" t="s">
        <v>59</v>
      </c>
      <c r="F1" s="55" t="s">
        <v>60</v>
      </c>
      <c r="G1" s="55" t="s">
        <v>61</v>
      </c>
      <c r="H1" s="55" t="s">
        <v>62</v>
      </c>
      <c r="I1" s="55">
        <v>1</v>
      </c>
      <c r="J1" s="55">
        <v>2</v>
      </c>
      <c r="K1" s="55">
        <v>3</v>
      </c>
      <c r="L1" s="55">
        <v>4</v>
      </c>
      <c r="M1" s="55" t="s">
        <v>73</v>
      </c>
      <c r="N1" s="55" t="s">
        <v>74</v>
      </c>
      <c r="O1" s="55" t="s">
        <v>50</v>
      </c>
      <c r="P1" s="55" t="s">
        <v>51</v>
      </c>
      <c r="Q1" s="55" t="s">
        <v>75</v>
      </c>
      <c r="R1" s="55">
        <v>7</v>
      </c>
      <c r="S1" s="55" t="s">
        <v>76</v>
      </c>
      <c r="T1" s="55" t="s">
        <v>77</v>
      </c>
      <c r="U1" s="55">
        <v>9</v>
      </c>
      <c r="V1" s="55">
        <v>10</v>
      </c>
      <c r="W1" s="55">
        <v>11</v>
      </c>
      <c r="X1" s="55">
        <v>12</v>
      </c>
      <c r="Y1" s="55">
        <v>13</v>
      </c>
      <c r="Z1" s="55">
        <v>14</v>
      </c>
      <c r="AA1" s="55" t="s">
        <v>154</v>
      </c>
      <c r="AB1" s="55" t="s">
        <v>155</v>
      </c>
      <c r="AC1" s="55">
        <v>16</v>
      </c>
      <c r="AD1" s="55">
        <v>17</v>
      </c>
      <c r="AE1" s="55" t="s">
        <v>156</v>
      </c>
      <c r="AF1" s="55" t="s">
        <v>157</v>
      </c>
      <c r="AG1" s="154">
        <v>19</v>
      </c>
      <c r="AH1" s="55">
        <v>20</v>
      </c>
      <c r="AI1" s="55">
        <v>21</v>
      </c>
      <c r="AJ1" s="55">
        <v>22</v>
      </c>
      <c r="AK1" s="55">
        <v>23</v>
      </c>
      <c r="AL1" s="55">
        <v>24</v>
      </c>
      <c r="AM1" s="154">
        <v>25</v>
      </c>
      <c r="AN1" s="55" t="s">
        <v>82</v>
      </c>
      <c r="AO1" s="55" t="s">
        <v>83</v>
      </c>
      <c r="AP1" s="55" t="s">
        <v>158</v>
      </c>
      <c r="AQ1" s="55" t="s">
        <v>159</v>
      </c>
      <c r="AR1" s="55" t="s">
        <v>71</v>
      </c>
    </row>
    <row r="2" spans="1:44" x14ac:dyDescent="0.3">
      <c r="A2" s="55">
        <v>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H2" s="80"/>
      <c r="AI2" s="80"/>
      <c r="AJ2" s="80"/>
      <c r="AK2" s="80"/>
      <c r="AL2" s="80"/>
      <c r="AN2" s="80"/>
      <c r="AO2" s="80"/>
      <c r="AP2" s="80"/>
      <c r="AQ2" s="80"/>
      <c r="AR2" s="55">
        <f>SUM(I2:AQ2)</f>
        <v>0</v>
      </c>
    </row>
    <row r="3" spans="1:44" x14ac:dyDescent="0.3">
      <c r="A3" s="55">
        <v>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H3" s="80"/>
      <c r="AI3" s="80"/>
      <c r="AJ3" s="80"/>
      <c r="AK3" s="80"/>
      <c r="AL3" s="80"/>
      <c r="AN3" s="80"/>
      <c r="AO3" s="80"/>
      <c r="AP3" s="80"/>
      <c r="AQ3" s="80"/>
      <c r="AR3" s="55">
        <f>SUM(I3:AQ3)</f>
        <v>0</v>
      </c>
    </row>
    <row r="4" spans="1:44" x14ac:dyDescent="0.3">
      <c r="A4" s="55">
        <v>3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H4" s="80"/>
      <c r="AI4" s="80"/>
      <c r="AJ4" s="80"/>
      <c r="AK4" s="80"/>
      <c r="AL4" s="80"/>
      <c r="AN4" s="80"/>
      <c r="AO4" s="80"/>
      <c r="AP4" s="80"/>
      <c r="AQ4" s="80"/>
      <c r="AR4" s="55">
        <f>SUM(I4:AQ4)</f>
        <v>0</v>
      </c>
    </row>
    <row r="5" spans="1:44" x14ac:dyDescent="0.3">
      <c r="A5" s="55">
        <v>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H5" s="80"/>
      <c r="AI5" s="80"/>
      <c r="AJ5" s="80"/>
      <c r="AK5" s="80"/>
      <c r="AL5" s="80"/>
      <c r="AN5" s="80"/>
      <c r="AO5" s="80"/>
      <c r="AP5" s="80"/>
      <c r="AQ5" s="80"/>
      <c r="AR5" s="55">
        <f>SUM(I5:AQ5)</f>
        <v>0</v>
      </c>
    </row>
    <row r="6" spans="1:44" x14ac:dyDescent="0.3">
      <c r="A6" s="55">
        <v>5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H6" s="80"/>
      <c r="AI6" s="80"/>
      <c r="AJ6" s="80"/>
      <c r="AK6" s="80"/>
      <c r="AL6" s="80"/>
      <c r="AN6" s="80"/>
      <c r="AO6" s="80"/>
      <c r="AP6" s="80"/>
      <c r="AQ6" s="80"/>
      <c r="AR6" s="55">
        <f>SUM(I6:AQ6)</f>
        <v>0</v>
      </c>
    </row>
    <row r="7" spans="1:44" x14ac:dyDescent="0.3">
      <c r="A7" s="55">
        <v>6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H7" s="80"/>
      <c r="AI7" s="80"/>
      <c r="AJ7" s="80"/>
      <c r="AK7" s="80"/>
      <c r="AL7" s="80"/>
      <c r="AN7" s="80"/>
      <c r="AO7" s="80"/>
      <c r="AP7" s="80"/>
      <c r="AQ7" s="80"/>
      <c r="AR7" s="55">
        <f>SUM(I7:AQ7)</f>
        <v>0</v>
      </c>
    </row>
    <row r="8" spans="1:44" x14ac:dyDescent="0.3">
      <c r="A8" s="55">
        <v>7</v>
      </c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H8" s="80"/>
      <c r="AI8" s="80"/>
      <c r="AJ8" s="80"/>
      <c r="AK8" s="80"/>
      <c r="AL8" s="80"/>
      <c r="AN8" s="80"/>
      <c r="AO8" s="80"/>
      <c r="AP8" s="80"/>
      <c r="AQ8" s="80"/>
      <c r="AR8" s="55">
        <f>SUM(I8:AQ8)</f>
        <v>0</v>
      </c>
    </row>
    <row r="9" spans="1:44" x14ac:dyDescent="0.3">
      <c r="A9" s="55">
        <v>8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H9" s="80"/>
      <c r="AI9" s="80"/>
      <c r="AJ9" s="80"/>
      <c r="AK9" s="80"/>
      <c r="AL9" s="80"/>
      <c r="AN9" s="80"/>
      <c r="AO9" s="80"/>
      <c r="AP9" s="80"/>
      <c r="AQ9" s="80"/>
      <c r="AR9" s="55">
        <f>SUM(I9:AQ9)</f>
        <v>0</v>
      </c>
    </row>
    <row r="10" spans="1:44" x14ac:dyDescent="0.3">
      <c r="A10" s="55">
        <v>9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H10" s="80"/>
      <c r="AI10" s="80"/>
      <c r="AJ10" s="80"/>
      <c r="AK10" s="80"/>
      <c r="AL10" s="80"/>
      <c r="AN10" s="80"/>
      <c r="AO10" s="80"/>
      <c r="AP10" s="80"/>
      <c r="AQ10" s="80"/>
      <c r="AR10" s="55">
        <f>SUM(I10:AQ10)</f>
        <v>0</v>
      </c>
    </row>
    <row r="11" spans="1:44" x14ac:dyDescent="0.3">
      <c r="A11" s="55">
        <v>10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H11" s="80"/>
      <c r="AI11" s="80"/>
      <c r="AJ11" s="80"/>
      <c r="AK11" s="80"/>
      <c r="AL11" s="80"/>
      <c r="AN11" s="80"/>
      <c r="AO11" s="80"/>
      <c r="AP11" s="80"/>
      <c r="AQ11" s="80"/>
      <c r="AR11" s="55">
        <f>SUM(I11:AQ11)</f>
        <v>0</v>
      </c>
    </row>
    <row r="12" spans="1:44" x14ac:dyDescent="0.3">
      <c r="A12" s="55">
        <v>11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H12" s="80"/>
      <c r="AI12" s="80"/>
      <c r="AJ12" s="80"/>
      <c r="AK12" s="80"/>
      <c r="AL12" s="80"/>
      <c r="AN12" s="80"/>
      <c r="AO12" s="80"/>
      <c r="AP12" s="80"/>
      <c r="AQ12" s="80"/>
      <c r="AR12" s="55">
        <f>SUM(I12:AQ12)</f>
        <v>0</v>
      </c>
    </row>
    <row r="13" spans="1:44" x14ac:dyDescent="0.3">
      <c r="A13" s="55">
        <v>12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H13" s="80"/>
      <c r="AI13" s="80"/>
      <c r="AJ13" s="80"/>
      <c r="AK13" s="80"/>
      <c r="AL13" s="80"/>
      <c r="AN13" s="80"/>
      <c r="AO13" s="80"/>
      <c r="AP13" s="80"/>
      <c r="AQ13" s="80"/>
      <c r="AR13" s="55">
        <f>SUM(I13:AQ13)</f>
        <v>0</v>
      </c>
    </row>
    <row r="14" spans="1:44" x14ac:dyDescent="0.3">
      <c r="A14" s="55">
        <v>13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H14" s="80"/>
      <c r="AI14" s="80"/>
      <c r="AJ14" s="80"/>
      <c r="AK14" s="80"/>
      <c r="AL14" s="80"/>
      <c r="AN14" s="80"/>
      <c r="AO14" s="80"/>
      <c r="AP14" s="80"/>
      <c r="AQ14" s="80"/>
      <c r="AR14" s="55">
        <f>SUM(I14:AQ14)</f>
        <v>0</v>
      </c>
    </row>
    <row r="15" spans="1:44" x14ac:dyDescent="0.3">
      <c r="A15" s="55">
        <v>14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H15" s="80"/>
      <c r="AI15" s="80"/>
      <c r="AJ15" s="80"/>
      <c r="AK15" s="80"/>
      <c r="AL15" s="80"/>
      <c r="AN15" s="80"/>
      <c r="AO15" s="80"/>
      <c r="AP15" s="80"/>
      <c r="AQ15" s="80"/>
      <c r="AR15" s="55">
        <f>SUM(I15:AQ15)</f>
        <v>0</v>
      </c>
    </row>
    <row r="16" spans="1:44" x14ac:dyDescent="0.3">
      <c r="A16" s="55">
        <v>15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H16" s="80"/>
      <c r="AI16" s="80"/>
      <c r="AJ16" s="80"/>
      <c r="AK16" s="80"/>
      <c r="AL16" s="80"/>
      <c r="AN16" s="80"/>
      <c r="AO16" s="80"/>
      <c r="AP16" s="80"/>
      <c r="AQ16" s="80"/>
      <c r="AR16" s="55">
        <f>SUM(I16:AQ16)</f>
        <v>0</v>
      </c>
    </row>
    <row r="17" spans="1:44" x14ac:dyDescent="0.3">
      <c r="A17" s="55">
        <v>16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H17" s="80"/>
      <c r="AI17" s="80"/>
      <c r="AJ17" s="80"/>
      <c r="AK17" s="80"/>
      <c r="AL17" s="80"/>
      <c r="AN17" s="80"/>
      <c r="AO17" s="80"/>
      <c r="AP17" s="80"/>
      <c r="AQ17" s="80"/>
      <c r="AR17" s="55">
        <f>SUM(I17:AQ17)</f>
        <v>0</v>
      </c>
    </row>
    <row r="18" spans="1:44" x14ac:dyDescent="0.3">
      <c r="A18" s="55">
        <v>17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H18" s="80"/>
      <c r="AI18" s="80"/>
      <c r="AJ18" s="80"/>
      <c r="AK18" s="80"/>
      <c r="AL18" s="80"/>
      <c r="AN18" s="80"/>
      <c r="AO18" s="80"/>
      <c r="AP18" s="80"/>
      <c r="AQ18" s="80"/>
      <c r="AR18" s="55">
        <f>SUM(I18:AQ18)</f>
        <v>0</v>
      </c>
    </row>
    <row r="19" spans="1:44" x14ac:dyDescent="0.3">
      <c r="A19" s="55">
        <v>18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H19" s="80"/>
      <c r="AI19" s="80"/>
      <c r="AJ19" s="80"/>
      <c r="AK19" s="80"/>
      <c r="AL19" s="80"/>
      <c r="AN19" s="80"/>
      <c r="AO19" s="80"/>
      <c r="AP19" s="80"/>
      <c r="AQ19" s="80"/>
      <c r="AR19" s="55">
        <f>SUM(I19:AQ19)</f>
        <v>0</v>
      </c>
    </row>
    <row r="20" spans="1:44" x14ac:dyDescent="0.3">
      <c r="A20" s="55">
        <v>19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H20" s="80"/>
      <c r="AI20" s="80"/>
      <c r="AJ20" s="80"/>
      <c r="AK20" s="80"/>
      <c r="AL20" s="80"/>
      <c r="AN20" s="80"/>
      <c r="AO20" s="80"/>
      <c r="AP20" s="80"/>
      <c r="AQ20" s="80"/>
      <c r="AR20" s="55">
        <f>SUM(I20:AQ20)</f>
        <v>0</v>
      </c>
    </row>
    <row r="21" spans="1:44" x14ac:dyDescent="0.3">
      <c r="A21" s="55">
        <v>20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H21" s="80"/>
      <c r="AI21" s="80"/>
      <c r="AJ21" s="80"/>
      <c r="AK21" s="80"/>
      <c r="AL21" s="80"/>
      <c r="AN21" s="80"/>
      <c r="AO21" s="80"/>
      <c r="AP21" s="80"/>
      <c r="AQ21" s="80"/>
      <c r="AR21" s="55">
        <f>SUM(I21:AQ21)</f>
        <v>0</v>
      </c>
    </row>
    <row r="22" spans="1:44" x14ac:dyDescent="0.3">
      <c r="A22" s="55">
        <v>21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H22" s="80"/>
      <c r="AI22" s="80"/>
      <c r="AJ22" s="80"/>
      <c r="AK22" s="80"/>
      <c r="AL22" s="80"/>
      <c r="AN22" s="80"/>
      <c r="AO22" s="80"/>
      <c r="AP22" s="80"/>
      <c r="AQ22" s="80"/>
      <c r="AR22" s="55">
        <f>SUM(I22:AQ22)</f>
        <v>0</v>
      </c>
    </row>
    <row r="23" spans="1:44" x14ac:dyDescent="0.3">
      <c r="A23" s="55">
        <v>22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H23" s="80"/>
      <c r="AI23" s="80"/>
      <c r="AJ23" s="80"/>
      <c r="AK23" s="80"/>
      <c r="AL23" s="80"/>
      <c r="AN23" s="80"/>
      <c r="AO23" s="80"/>
      <c r="AP23" s="80"/>
      <c r="AQ23" s="80"/>
      <c r="AR23" s="55">
        <f>SUM(I23:AQ23)</f>
        <v>0</v>
      </c>
    </row>
    <row r="24" spans="1:44" x14ac:dyDescent="0.3">
      <c r="A24" s="55">
        <v>23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H24" s="80"/>
      <c r="AI24" s="80"/>
      <c r="AJ24" s="80"/>
      <c r="AK24" s="80"/>
      <c r="AL24" s="80"/>
      <c r="AN24" s="80"/>
      <c r="AO24" s="80"/>
      <c r="AP24" s="80"/>
      <c r="AQ24" s="80"/>
      <c r="AR24" s="55">
        <f>SUM(I24:AQ24)</f>
        <v>0</v>
      </c>
    </row>
    <row r="25" spans="1:44" x14ac:dyDescent="0.3">
      <c r="A25" s="55">
        <v>24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H25" s="80"/>
      <c r="AI25" s="80"/>
      <c r="AJ25" s="80"/>
      <c r="AK25" s="80"/>
      <c r="AL25" s="80"/>
      <c r="AN25" s="80"/>
      <c r="AO25" s="80"/>
      <c r="AP25" s="80"/>
      <c r="AQ25" s="80"/>
      <c r="AR25" s="55">
        <f>SUM(I25:AQ25)</f>
        <v>0</v>
      </c>
    </row>
    <row r="26" spans="1:44" x14ac:dyDescent="0.3">
      <c r="A26" s="55">
        <v>25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H26" s="80"/>
      <c r="AI26" s="80"/>
      <c r="AJ26" s="80"/>
      <c r="AK26" s="80"/>
      <c r="AL26" s="80"/>
      <c r="AN26" s="80"/>
      <c r="AO26" s="80"/>
      <c r="AP26" s="80"/>
      <c r="AQ26" s="80"/>
      <c r="AR26" s="55">
        <f>SUM(I26:AQ26)</f>
        <v>0</v>
      </c>
    </row>
    <row r="27" spans="1:44" x14ac:dyDescent="0.3">
      <c r="A27" s="55">
        <v>26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H27" s="80"/>
      <c r="AI27" s="80"/>
      <c r="AJ27" s="80"/>
      <c r="AK27" s="80"/>
      <c r="AL27" s="80"/>
      <c r="AN27" s="80"/>
      <c r="AO27" s="80"/>
      <c r="AP27" s="80"/>
      <c r="AQ27" s="80"/>
      <c r="AR27" s="55">
        <f>SUM(I27:AQ27)</f>
        <v>0</v>
      </c>
    </row>
    <row r="28" spans="1:44" x14ac:dyDescent="0.3">
      <c r="A28" s="55">
        <v>27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H28" s="80"/>
      <c r="AI28" s="80"/>
      <c r="AJ28" s="80"/>
      <c r="AK28" s="80"/>
      <c r="AL28" s="80"/>
      <c r="AN28" s="80"/>
      <c r="AO28" s="80"/>
      <c r="AP28" s="80"/>
      <c r="AQ28" s="80"/>
      <c r="AR28" s="55">
        <f>SUM(I28:AQ28)</f>
        <v>0</v>
      </c>
    </row>
    <row r="29" spans="1:44" x14ac:dyDescent="0.3">
      <c r="A29" s="55">
        <v>28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H29" s="80"/>
      <c r="AI29" s="80"/>
      <c r="AJ29" s="80"/>
      <c r="AK29" s="80"/>
      <c r="AL29" s="80"/>
      <c r="AN29" s="80"/>
      <c r="AO29" s="80"/>
      <c r="AP29" s="80"/>
      <c r="AQ29" s="80"/>
      <c r="AR29" s="55">
        <f>SUM(I29:AQ29)</f>
        <v>0</v>
      </c>
    </row>
    <row r="30" spans="1:44" x14ac:dyDescent="0.3">
      <c r="A30" s="55">
        <v>29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H30" s="80"/>
      <c r="AI30" s="80"/>
      <c r="AJ30" s="80"/>
      <c r="AK30" s="80"/>
      <c r="AL30" s="80"/>
      <c r="AN30" s="80"/>
      <c r="AO30" s="80"/>
      <c r="AP30" s="80"/>
      <c r="AQ30" s="80"/>
      <c r="AR30" s="55">
        <f>SUM(I30:AQ30)</f>
        <v>0</v>
      </c>
    </row>
    <row r="31" spans="1:44" x14ac:dyDescent="0.3">
      <c r="A31" s="55">
        <v>30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H31" s="80"/>
      <c r="AI31" s="80"/>
      <c r="AJ31" s="80"/>
      <c r="AK31" s="80"/>
      <c r="AL31" s="80"/>
      <c r="AN31" s="80"/>
      <c r="AO31" s="80"/>
      <c r="AP31" s="80"/>
      <c r="AQ31" s="80"/>
      <c r="AR31" s="55">
        <f>SUM(I31:AQ31)</f>
        <v>0</v>
      </c>
    </row>
    <row r="32" spans="1:44" x14ac:dyDescent="0.3">
      <c r="A32" s="55">
        <v>31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H32" s="80"/>
      <c r="AI32" s="80"/>
      <c r="AJ32" s="80"/>
      <c r="AK32" s="80"/>
      <c r="AL32" s="80"/>
      <c r="AN32" s="80"/>
      <c r="AO32" s="80"/>
      <c r="AP32" s="80"/>
      <c r="AQ32" s="80"/>
      <c r="AR32" s="55">
        <f>SUM(I32:AQ32)</f>
        <v>0</v>
      </c>
    </row>
    <row r="33" spans="1:44" x14ac:dyDescent="0.3">
      <c r="A33" s="55">
        <v>32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H33" s="80"/>
      <c r="AI33" s="80"/>
      <c r="AJ33" s="80"/>
      <c r="AK33" s="80"/>
      <c r="AL33" s="80"/>
      <c r="AN33" s="80"/>
      <c r="AO33" s="80"/>
      <c r="AP33" s="80"/>
      <c r="AQ33" s="80"/>
      <c r="AR33" s="55">
        <f>SUM(I33:AQ33)</f>
        <v>0</v>
      </c>
    </row>
    <row r="34" spans="1:44" x14ac:dyDescent="0.3">
      <c r="A34" s="55">
        <v>33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H34" s="80"/>
      <c r="AI34" s="80"/>
      <c r="AJ34" s="80"/>
      <c r="AK34" s="80"/>
      <c r="AL34" s="80"/>
      <c r="AN34" s="80"/>
      <c r="AO34" s="80"/>
      <c r="AP34" s="80"/>
      <c r="AQ34" s="80"/>
      <c r="AR34" s="55">
        <f>SUM(I34:AQ34)</f>
        <v>0</v>
      </c>
    </row>
    <row r="35" spans="1:44" x14ac:dyDescent="0.3">
      <c r="A35" s="55">
        <v>34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H35" s="80"/>
      <c r="AI35" s="80"/>
      <c r="AJ35" s="80"/>
      <c r="AK35" s="80"/>
      <c r="AL35" s="80"/>
      <c r="AN35" s="80"/>
      <c r="AO35" s="80"/>
      <c r="AP35" s="80"/>
      <c r="AQ35" s="80"/>
      <c r="AR35" s="55">
        <f>SUM(I35:AQ35)</f>
        <v>0</v>
      </c>
    </row>
    <row r="36" spans="1:44" x14ac:dyDescent="0.3">
      <c r="A36" s="55">
        <v>35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H36" s="80"/>
      <c r="AI36" s="80"/>
      <c r="AJ36" s="80"/>
      <c r="AK36" s="80"/>
      <c r="AL36" s="80"/>
      <c r="AN36" s="80"/>
      <c r="AO36" s="80"/>
      <c r="AP36" s="80"/>
      <c r="AQ36" s="80"/>
      <c r="AR36" s="55">
        <f>SUM(I36:AQ36)</f>
        <v>0</v>
      </c>
    </row>
    <row r="37" spans="1:44" x14ac:dyDescent="0.3">
      <c r="A37" s="55">
        <v>36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H37" s="80"/>
      <c r="AI37" s="80"/>
      <c r="AJ37" s="80"/>
      <c r="AK37" s="80"/>
      <c r="AL37" s="80"/>
      <c r="AN37" s="80"/>
      <c r="AO37" s="80"/>
      <c r="AP37" s="80"/>
      <c r="AQ37" s="80"/>
      <c r="AR37" s="55">
        <f>SUM(I37:AQ37)</f>
        <v>0</v>
      </c>
    </row>
    <row r="38" spans="1:44" x14ac:dyDescent="0.3">
      <c r="A38" s="55">
        <v>37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H38" s="80"/>
      <c r="AI38" s="80"/>
      <c r="AJ38" s="80"/>
      <c r="AK38" s="80"/>
      <c r="AL38" s="80"/>
      <c r="AN38" s="80"/>
      <c r="AO38" s="80"/>
      <c r="AP38" s="80"/>
      <c r="AQ38" s="80"/>
      <c r="AR38" s="55">
        <f>SUM(I38:AQ38)</f>
        <v>0</v>
      </c>
    </row>
    <row r="39" spans="1:44" x14ac:dyDescent="0.3">
      <c r="A39" s="55">
        <v>38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H39" s="80"/>
      <c r="AI39" s="80"/>
      <c r="AJ39" s="80"/>
      <c r="AK39" s="80"/>
      <c r="AL39" s="80"/>
      <c r="AN39" s="80"/>
      <c r="AO39" s="80"/>
      <c r="AP39" s="80"/>
      <c r="AQ39" s="80"/>
      <c r="AR39" s="55">
        <f>SUM(I39:AQ39)</f>
        <v>0</v>
      </c>
    </row>
    <row r="40" spans="1:44" x14ac:dyDescent="0.3">
      <c r="A40" s="55">
        <v>39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H40" s="80"/>
      <c r="AI40" s="80"/>
      <c r="AJ40" s="80"/>
      <c r="AK40" s="80"/>
      <c r="AL40" s="80"/>
      <c r="AN40" s="80"/>
      <c r="AO40" s="80"/>
      <c r="AP40" s="80"/>
      <c r="AQ40" s="80"/>
      <c r="AR40" s="55">
        <f>SUM(I40:AQ40)</f>
        <v>0</v>
      </c>
    </row>
    <row r="41" spans="1:44" x14ac:dyDescent="0.3">
      <c r="A41" s="55">
        <v>40</v>
      </c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H41" s="80"/>
      <c r="AI41" s="80"/>
      <c r="AJ41" s="80"/>
      <c r="AK41" s="80"/>
      <c r="AL41" s="80"/>
      <c r="AN41" s="80"/>
      <c r="AO41" s="80"/>
      <c r="AP41" s="80"/>
      <c r="AQ41" s="80"/>
      <c r="AR41" s="55">
        <f>SUM(I41:AQ41)</f>
        <v>0</v>
      </c>
    </row>
    <row r="42" spans="1:44" x14ac:dyDescent="0.3">
      <c r="A42" s="55">
        <v>41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H42" s="80"/>
      <c r="AI42" s="80"/>
      <c r="AJ42" s="80"/>
      <c r="AK42" s="80"/>
      <c r="AL42" s="80"/>
      <c r="AN42" s="80"/>
      <c r="AO42" s="80"/>
      <c r="AP42" s="80"/>
      <c r="AQ42" s="80"/>
      <c r="AR42" s="55">
        <f>SUM(I42:AQ42)</f>
        <v>0</v>
      </c>
    </row>
    <row r="43" spans="1:44" x14ac:dyDescent="0.3">
      <c r="A43" s="55">
        <v>42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H43" s="80"/>
      <c r="AI43" s="80"/>
      <c r="AJ43" s="80"/>
      <c r="AK43" s="80"/>
      <c r="AL43" s="80"/>
      <c r="AN43" s="80"/>
      <c r="AO43" s="80"/>
      <c r="AP43" s="80"/>
      <c r="AQ43" s="80"/>
      <c r="AR43" s="55">
        <f>SUM(I43:AQ43)</f>
        <v>0</v>
      </c>
    </row>
    <row r="44" spans="1:44" x14ac:dyDescent="0.3">
      <c r="A44" s="55">
        <v>43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H44" s="80"/>
      <c r="AI44" s="80"/>
      <c r="AJ44" s="80"/>
      <c r="AK44" s="80"/>
      <c r="AL44" s="80"/>
      <c r="AN44" s="80"/>
      <c r="AO44" s="80"/>
      <c r="AP44" s="80"/>
      <c r="AQ44" s="80"/>
      <c r="AR44" s="55">
        <f>SUM(I44:AQ44)</f>
        <v>0</v>
      </c>
    </row>
    <row r="45" spans="1:44" x14ac:dyDescent="0.3">
      <c r="A45" s="55">
        <v>44</v>
      </c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H45" s="80"/>
      <c r="AI45" s="80"/>
      <c r="AJ45" s="80"/>
      <c r="AK45" s="80"/>
      <c r="AL45" s="80"/>
      <c r="AN45" s="80"/>
      <c r="AO45" s="80"/>
      <c r="AP45" s="80"/>
      <c r="AQ45" s="80"/>
      <c r="AR45" s="55">
        <f>SUM(I45:AQ45)</f>
        <v>0</v>
      </c>
    </row>
    <row r="46" spans="1:44" x14ac:dyDescent="0.3">
      <c r="A46" s="55">
        <v>45</v>
      </c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H46" s="80"/>
      <c r="AI46" s="80"/>
      <c r="AJ46" s="80"/>
      <c r="AK46" s="80"/>
      <c r="AL46" s="80"/>
      <c r="AN46" s="80"/>
      <c r="AO46" s="80"/>
      <c r="AP46" s="80"/>
      <c r="AQ46" s="80"/>
      <c r="AR46" s="55">
        <f>SUM(I46:AQ46)</f>
        <v>0</v>
      </c>
    </row>
    <row r="47" spans="1:44" x14ac:dyDescent="0.3">
      <c r="A47" s="55">
        <v>46</v>
      </c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H47" s="80"/>
      <c r="AI47" s="80"/>
      <c r="AJ47" s="80"/>
      <c r="AK47" s="80"/>
      <c r="AL47" s="80"/>
      <c r="AN47" s="80"/>
      <c r="AO47" s="80"/>
      <c r="AP47" s="80"/>
      <c r="AQ47" s="80"/>
      <c r="AR47" s="55">
        <f>SUM(I47:AQ47)</f>
        <v>0</v>
      </c>
    </row>
    <row r="48" spans="1:44" x14ac:dyDescent="0.3">
      <c r="A48" s="55">
        <v>47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H48" s="80"/>
      <c r="AI48" s="80"/>
      <c r="AJ48" s="80"/>
      <c r="AK48" s="80"/>
      <c r="AL48" s="80"/>
      <c r="AN48" s="80"/>
      <c r="AO48" s="80"/>
      <c r="AP48" s="80"/>
      <c r="AQ48" s="80"/>
      <c r="AR48" s="55">
        <f>SUM(I48:AQ48)</f>
        <v>0</v>
      </c>
    </row>
    <row r="49" spans="1:44" x14ac:dyDescent="0.3">
      <c r="A49" s="55">
        <v>48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H49" s="80"/>
      <c r="AI49" s="80"/>
      <c r="AJ49" s="80"/>
      <c r="AK49" s="80"/>
      <c r="AL49" s="80"/>
      <c r="AN49" s="80"/>
      <c r="AO49" s="80"/>
      <c r="AP49" s="80"/>
      <c r="AQ49" s="80"/>
      <c r="AR49" s="55">
        <f>SUM(I49:AQ49)</f>
        <v>0</v>
      </c>
    </row>
    <row r="50" spans="1:44" x14ac:dyDescent="0.3">
      <c r="A50" s="55">
        <v>49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H50" s="80"/>
      <c r="AI50" s="80"/>
      <c r="AJ50" s="80"/>
      <c r="AK50" s="80"/>
      <c r="AL50" s="80"/>
      <c r="AN50" s="80"/>
      <c r="AO50" s="80"/>
      <c r="AP50" s="80"/>
      <c r="AQ50" s="80"/>
      <c r="AR50" s="55">
        <f>SUM(I50:AQ50)</f>
        <v>0</v>
      </c>
    </row>
    <row r="51" spans="1:44" x14ac:dyDescent="0.3">
      <c r="A51" s="55">
        <v>50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H51" s="80"/>
      <c r="AI51" s="80"/>
      <c r="AJ51" s="80"/>
      <c r="AK51" s="80"/>
      <c r="AL51" s="80"/>
      <c r="AN51" s="80"/>
      <c r="AO51" s="80"/>
      <c r="AP51" s="80"/>
      <c r="AQ51" s="80"/>
      <c r="AR51" s="55">
        <f>SUM(I51:AQ51)</f>
        <v>0</v>
      </c>
    </row>
    <row r="52" spans="1:44" x14ac:dyDescent="0.3">
      <c r="A52" s="55">
        <v>51</v>
      </c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H52" s="80"/>
      <c r="AI52" s="80"/>
      <c r="AJ52" s="80"/>
      <c r="AK52" s="80"/>
      <c r="AL52" s="80"/>
      <c r="AN52" s="80"/>
      <c r="AO52" s="80"/>
      <c r="AP52" s="80"/>
      <c r="AQ52" s="80"/>
      <c r="AR52" s="55">
        <f>SUM(I52:AQ52)</f>
        <v>0</v>
      </c>
    </row>
    <row r="53" spans="1:44" x14ac:dyDescent="0.3">
      <c r="A53" s="55">
        <v>52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H53" s="80"/>
      <c r="AI53" s="80"/>
      <c r="AJ53" s="80"/>
      <c r="AK53" s="80"/>
      <c r="AL53" s="80"/>
      <c r="AN53" s="80"/>
      <c r="AO53" s="80"/>
      <c r="AP53" s="80"/>
      <c r="AQ53" s="80"/>
      <c r="AR53" s="55">
        <f>SUM(I53:AQ53)</f>
        <v>0</v>
      </c>
    </row>
    <row r="54" spans="1:44" x14ac:dyDescent="0.3">
      <c r="A54" s="55">
        <v>53</v>
      </c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H54" s="80"/>
      <c r="AI54" s="80"/>
      <c r="AJ54" s="80"/>
      <c r="AK54" s="80"/>
      <c r="AL54" s="80"/>
      <c r="AN54" s="80"/>
      <c r="AO54" s="80"/>
      <c r="AP54" s="80"/>
      <c r="AQ54" s="80"/>
      <c r="AR54" s="55">
        <f>SUM(I54:AQ54)</f>
        <v>0</v>
      </c>
    </row>
    <row r="55" spans="1:44" x14ac:dyDescent="0.3">
      <c r="A55" s="55">
        <v>54</v>
      </c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H55" s="80"/>
      <c r="AI55" s="80"/>
      <c r="AJ55" s="80"/>
      <c r="AK55" s="80"/>
      <c r="AL55" s="80"/>
      <c r="AN55" s="80"/>
      <c r="AO55" s="80"/>
      <c r="AP55" s="80"/>
      <c r="AQ55" s="80"/>
      <c r="AR55" s="55">
        <f>SUM(I55:AQ55)</f>
        <v>0</v>
      </c>
    </row>
    <row r="56" spans="1:44" x14ac:dyDescent="0.3">
      <c r="A56" s="55">
        <v>55</v>
      </c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H56" s="80"/>
      <c r="AI56" s="80"/>
      <c r="AJ56" s="80"/>
      <c r="AK56" s="80"/>
      <c r="AL56" s="80"/>
      <c r="AN56" s="80"/>
      <c r="AO56" s="80"/>
      <c r="AP56" s="80"/>
      <c r="AQ56" s="80"/>
      <c r="AR56" s="55">
        <f>SUM(I56:AQ56)</f>
        <v>0</v>
      </c>
    </row>
    <row r="57" spans="1:44" x14ac:dyDescent="0.3">
      <c r="A57" s="55">
        <v>56</v>
      </c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H57" s="80"/>
      <c r="AI57" s="80"/>
      <c r="AJ57" s="80"/>
      <c r="AK57" s="80"/>
      <c r="AL57" s="80"/>
      <c r="AN57" s="80"/>
      <c r="AO57" s="80"/>
      <c r="AP57" s="80"/>
      <c r="AQ57" s="80"/>
      <c r="AR57" s="55">
        <f>SUM(I57:AQ57)</f>
        <v>0</v>
      </c>
    </row>
    <row r="58" spans="1:44" x14ac:dyDescent="0.3">
      <c r="A58" s="55">
        <v>57</v>
      </c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H58" s="80"/>
      <c r="AI58" s="80"/>
      <c r="AJ58" s="80"/>
      <c r="AK58" s="80"/>
      <c r="AL58" s="80"/>
      <c r="AN58" s="80"/>
      <c r="AO58" s="80"/>
      <c r="AP58" s="80"/>
      <c r="AQ58" s="80"/>
      <c r="AR58" s="55">
        <f>SUM(I58:AQ58)</f>
        <v>0</v>
      </c>
    </row>
    <row r="59" spans="1:44" x14ac:dyDescent="0.3">
      <c r="A59" s="55">
        <v>58</v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H59" s="80"/>
      <c r="AI59" s="80"/>
      <c r="AJ59" s="80"/>
      <c r="AK59" s="80"/>
      <c r="AL59" s="80"/>
      <c r="AN59" s="80"/>
      <c r="AO59" s="80"/>
      <c r="AP59" s="80"/>
      <c r="AQ59" s="80"/>
      <c r="AR59" s="55">
        <f>SUM(I59:AQ59)</f>
        <v>0</v>
      </c>
    </row>
    <row r="60" spans="1:44" x14ac:dyDescent="0.3">
      <c r="A60" s="55">
        <v>59</v>
      </c>
      <c r="C60" s="55" t="s">
        <v>63</v>
      </c>
      <c r="D60" s="55" t="s">
        <v>63</v>
      </c>
      <c r="E60" s="55" t="s">
        <v>63</v>
      </c>
      <c r="F60" s="55" t="s">
        <v>63</v>
      </c>
      <c r="G60" s="55" t="s">
        <v>63</v>
      </c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H60" s="80"/>
      <c r="AI60" s="80"/>
      <c r="AJ60" s="80"/>
      <c r="AK60" s="80"/>
      <c r="AL60" s="80"/>
      <c r="AN60" s="80"/>
      <c r="AO60" s="80"/>
      <c r="AP60" s="80"/>
      <c r="AQ60" s="80"/>
      <c r="AR60" s="55">
        <f>SUM(I60:AQ60)</f>
        <v>0</v>
      </c>
    </row>
    <row r="61" spans="1:44" x14ac:dyDescent="0.3">
      <c r="A61" s="55">
        <v>60</v>
      </c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H61" s="80"/>
      <c r="AI61" s="80"/>
      <c r="AJ61" s="80"/>
      <c r="AK61" s="80"/>
      <c r="AL61" s="80"/>
      <c r="AN61" s="80"/>
      <c r="AO61" s="80"/>
      <c r="AP61" s="80"/>
      <c r="AQ61" s="80"/>
      <c r="AR61" s="55">
        <f>SUM(I61:AQ61)</f>
        <v>0</v>
      </c>
    </row>
    <row r="62" spans="1:44" x14ac:dyDescent="0.3">
      <c r="A62" s="55">
        <v>61</v>
      </c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H62" s="80"/>
      <c r="AI62" s="80"/>
      <c r="AJ62" s="80"/>
      <c r="AK62" s="80"/>
      <c r="AL62" s="80"/>
      <c r="AN62" s="80"/>
      <c r="AO62" s="80"/>
      <c r="AP62" s="80"/>
      <c r="AQ62" s="80"/>
      <c r="AR62" s="55">
        <f>SUM(I62:AQ62)</f>
        <v>0</v>
      </c>
    </row>
    <row r="63" spans="1:44" x14ac:dyDescent="0.3">
      <c r="A63" s="55">
        <v>62</v>
      </c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H63" s="80"/>
      <c r="AI63" s="80"/>
      <c r="AJ63" s="80"/>
      <c r="AK63" s="80"/>
      <c r="AL63" s="80"/>
      <c r="AN63" s="80"/>
      <c r="AO63" s="80"/>
      <c r="AP63" s="80"/>
      <c r="AQ63" s="80"/>
      <c r="AR63" s="55">
        <f>SUM(I63:AQ63)</f>
        <v>0</v>
      </c>
    </row>
    <row r="64" spans="1:44" x14ac:dyDescent="0.3">
      <c r="A64" s="55">
        <v>63</v>
      </c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H64" s="80"/>
      <c r="AI64" s="80"/>
      <c r="AJ64" s="80"/>
      <c r="AK64" s="80"/>
      <c r="AL64" s="80"/>
      <c r="AN64" s="80"/>
      <c r="AO64" s="80"/>
      <c r="AP64" s="80"/>
      <c r="AQ64" s="80"/>
      <c r="AR64" s="55">
        <f>SUM(I64:AQ64)</f>
        <v>0</v>
      </c>
    </row>
    <row r="65" spans="1:44" x14ac:dyDescent="0.3">
      <c r="A65" s="55">
        <v>64</v>
      </c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H65" s="80"/>
      <c r="AI65" s="80"/>
      <c r="AJ65" s="80"/>
      <c r="AK65" s="80"/>
      <c r="AL65" s="80"/>
      <c r="AN65" s="80"/>
      <c r="AO65" s="80"/>
      <c r="AP65" s="80"/>
      <c r="AQ65" s="80"/>
      <c r="AR65" s="55">
        <f>SUM(I65:AQ65)</f>
        <v>0</v>
      </c>
    </row>
    <row r="66" spans="1:44" x14ac:dyDescent="0.3">
      <c r="A66" s="55">
        <v>65</v>
      </c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H66" s="80"/>
      <c r="AI66" s="80"/>
      <c r="AJ66" s="80"/>
      <c r="AK66" s="80"/>
      <c r="AL66" s="80"/>
      <c r="AN66" s="80"/>
      <c r="AO66" s="80"/>
      <c r="AP66" s="80"/>
      <c r="AQ66" s="80"/>
      <c r="AR66" s="55">
        <f>SUM(I66:AQ66)</f>
        <v>0</v>
      </c>
    </row>
    <row r="67" spans="1:44" x14ac:dyDescent="0.3">
      <c r="A67" s="55">
        <v>66</v>
      </c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H67" s="80"/>
      <c r="AI67" s="80"/>
      <c r="AJ67" s="80"/>
      <c r="AK67" s="80"/>
      <c r="AL67" s="80"/>
      <c r="AN67" s="80"/>
      <c r="AO67" s="80"/>
      <c r="AP67" s="80"/>
      <c r="AQ67" s="80"/>
      <c r="AR67" s="55">
        <f>SUM(I67:AQ67)</f>
        <v>0</v>
      </c>
    </row>
    <row r="68" spans="1:44" x14ac:dyDescent="0.3">
      <c r="A68" s="55">
        <v>67</v>
      </c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H68" s="80"/>
      <c r="AI68" s="80"/>
      <c r="AJ68" s="80"/>
      <c r="AK68" s="80"/>
      <c r="AL68" s="80"/>
      <c r="AN68" s="80"/>
      <c r="AO68" s="80"/>
      <c r="AP68" s="80"/>
      <c r="AQ68" s="80"/>
      <c r="AR68" s="55">
        <f>SUM(I68:AQ68)</f>
        <v>0</v>
      </c>
    </row>
    <row r="69" spans="1:44" x14ac:dyDescent="0.3">
      <c r="A69" s="55">
        <v>68</v>
      </c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H69" s="80"/>
      <c r="AI69" s="80"/>
      <c r="AJ69" s="80"/>
      <c r="AK69" s="80"/>
      <c r="AL69" s="80"/>
      <c r="AN69" s="80"/>
      <c r="AO69" s="80"/>
      <c r="AP69" s="80"/>
      <c r="AQ69" s="80"/>
      <c r="AR69" s="55">
        <f>SUM(I69:AQ69)</f>
        <v>0</v>
      </c>
    </row>
    <row r="70" spans="1:44" x14ac:dyDescent="0.3">
      <c r="A70" s="55">
        <v>69</v>
      </c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H70" s="80"/>
      <c r="AI70" s="80"/>
      <c r="AJ70" s="80"/>
      <c r="AK70" s="80"/>
      <c r="AL70" s="80"/>
      <c r="AN70" s="80"/>
      <c r="AO70" s="80"/>
      <c r="AP70" s="80"/>
      <c r="AQ70" s="80"/>
      <c r="AR70" s="55">
        <f>SUM(I70:AQ70)</f>
        <v>0</v>
      </c>
    </row>
    <row r="71" spans="1:44" x14ac:dyDescent="0.3">
      <c r="A71" s="55">
        <v>70</v>
      </c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H71" s="80"/>
      <c r="AI71" s="80"/>
      <c r="AJ71" s="80"/>
      <c r="AK71" s="80"/>
      <c r="AL71" s="80"/>
      <c r="AN71" s="80"/>
      <c r="AO71" s="80"/>
      <c r="AP71" s="80"/>
      <c r="AQ71" s="80"/>
      <c r="AR71" s="55">
        <f>SUM(I71:AQ71)</f>
        <v>0</v>
      </c>
    </row>
    <row r="72" spans="1:44" x14ac:dyDescent="0.3">
      <c r="A72" s="55">
        <v>71</v>
      </c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H72" s="80"/>
      <c r="AI72" s="80"/>
      <c r="AJ72" s="80"/>
      <c r="AK72" s="80"/>
      <c r="AL72" s="80"/>
      <c r="AN72" s="80"/>
      <c r="AO72" s="80"/>
      <c r="AP72" s="80"/>
      <c r="AQ72" s="80"/>
      <c r="AR72" s="55">
        <f>SUM(I72:AQ72)</f>
        <v>0</v>
      </c>
    </row>
    <row r="73" spans="1:44" x14ac:dyDescent="0.3">
      <c r="A73" s="55">
        <v>72</v>
      </c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H73" s="80"/>
      <c r="AI73" s="80"/>
      <c r="AJ73" s="80"/>
      <c r="AK73" s="80"/>
      <c r="AL73" s="80"/>
      <c r="AN73" s="80"/>
      <c r="AO73" s="80"/>
      <c r="AP73" s="80"/>
      <c r="AQ73" s="80"/>
      <c r="AR73" s="55">
        <f>SUM(I73:AQ73)</f>
        <v>0</v>
      </c>
    </row>
    <row r="74" spans="1:44" x14ac:dyDescent="0.3">
      <c r="A74" s="55">
        <v>73</v>
      </c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H74" s="80"/>
      <c r="AI74" s="80"/>
      <c r="AJ74" s="80"/>
      <c r="AK74" s="80"/>
      <c r="AL74" s="80"/>
      <c r="AN74" s="80"/>
      <c r="AO74" s="80"/>
      <c r="AP74" s="80"/>
      <c r="AQ74" s="80"/>
      <c r="AR74" s="55">
        <f>SUM(I74:AQ74)</f>
        <v>0</v>
      </c>
    </row>
    <row r="75" spans="1:44" x14ac:dyDescent="0.3">
      <c r="A75" s="55">
        <v>74</v>
      </c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H75" s="80"/>
      <c r="AI75" s="80"/>
      <c r="AJ75" s="80"/>
      <c r="AK75" s="80"/>
      <c r="AL75" s="80"/>
      <c r="AN75" s="80"/>
      <c r="AO75" s="80"/>
      <c r="AP75" s="80"/>
      <c r="AQ75" s="80"/>
      <c r="AR75" s="55">
        <f>SUM(I75:AQ75)</f>
        <v>0</v>
      </c>
    </row>
    <row r="76" spans="1:44" x14ac:dyDescent="0.3">
      <c r="A76" s="55">
        <v>75</v>
      </c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H76" s="80"/>
      <c r="AI76" s="80"/>
      <c r="AJ76" s="80"/>
      <c r="AK76" s="80"/>
      <c r="AL76" s="80"/>
      <c r="AN76" s="80"/>
      <c r="AO76" s="80"/>
      <c r="AP76" s="80"/>
      <c r="AQ76" s="80"/>
      <c r="AR76" s="55">
        <f>SUM(I76:AQ76)</f>
        <v>0</v>
      </c>
    </row>
    <row r="77" spans="1:44" x14ac:dyDescent="0.3">
      <c r="A77" s="55">
        <v>76</v>
      </c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H77" s="80"/>
      <c r="AI77" s="80"/>
      <c r="AJ77" s="80"/>
      <c r="AK77" s="80"/>
      <c r="AL77" s="80"/>
      <c r="AN77" s="80"/>
      <c r="AO77" s="80"/>
      <c r="AP77" s="80"/>
      <c r="AQ77" s="80"/>
      <c r="AR77" s="55">
        <f>SUM(I77:AQ77)</f>
        <v>0</v>
      </c>
    </row>
    <row r="78" spans="1:44" x14ac:dyDescent="0.3">
      <c r="A78" s="55">
        <v>77</v>
      </c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H78" s="80"/>
      <c r="AI78" s="80"/>
      <c r="AJ78" s="80"/>
      <c r="AK78" s="80"/>
      <c r="AL78" s="80"/>
      <c r="AN78" s="80"/>
      <c r="AO78" s="80"/>
      <c r="AP78" s="80"/>
      <c r="AQ78" s="80"/>
      <c r="AR78" s="55">
        <f>SUM(I78:AQ78)</f>
        <v>0</v>
      </c>
    </row>
    <row r="79" spans="1:44" x14ac:dyDescent="0.3">
      <c r="A79" s="55">
        <v>78</v>
      </c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H79" s="80"/>
      <c r="AI79" s="80"/>
      <c r="AJ79" s="80"/>
      <c r="AK79" s="80"/>
      <c r="AL79" s="80"/>
      <c r="AN79" s="80"/>
      <c r="AO79" s="80"/>
      <c r="AP79" s="80"/>
      <c r="AQ79" s="80"/>
      <c r="AR79" s="55">
        <f>SUM(I79:AQ79)</f>
        <v>0</v>
      </c>
    </row>
    <row r="80" spans="1:44" x14ac:dyDescent="0.3">
      <c r="A80" s="55">
        <v>79</v>
      </c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H80" s="80"/>
      <c r="AI80" s="80"/>
      <c r="AJ80" s="80"/>
      <c r="AK80" s="80"/>
      <c r="AL80" s="80"/>
      <c r="AN80" s="80"/>
      <c r="AO80" s="80"/>
      <c r="AP80" s="80"/>
      <c r="AQ80" s="80"/>
      <c r="AR80" s="55">
        <f>SUM(I80:AQ80)</f>
        <v>0</v>
      </c>
    </row>
    <row r="81" spans="1:44" x14ac:dyDescent="0.3">
      <c r="A81" s="55">
        <v>80</v>
      </c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H81" s="80"/>
      <c r="AI81" s="80"/>
      <c r="AJ81" s="80"/>
      <c r="AK81" s="80"/>
      <c r="AL81" s="80"/>
      <c r="AN81" s="80"/>
      <c r="AO81" s="80"/>
      <c r="AP81" s="80"/>
      <c r="AQ81" s="80"/>
      <c r="AR81" s="55">
        <f>SUM(I81:AQ81)</f>
        <v>0</v>
      </c>
    </row>
    <row r="82" spans="1:44" x14ac:dyDescent="0.3">
      <c r="A82" s="55">
        <v>81</v>
      </c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H82" s="80"/>
      <c r="AI82" s="80"/>
      <c r="AJ82" s="80"/>
      <c r="AK82" s="80"/>
      <c r="AL82" s="80"/>
      <c r="AN82" s="80"/>
      <c r="AO82" s="80"/>
      <c r="AP82" s="80"/>
      <c r="AQ82" s="80"/>
      <c r="AR82" s="55">
        <f>SUM(I82:AQ82)</f>
        <v>0</v>
      </c>
    </row>
    <row r="83" spans="1:44" x14ac:dyDescent="0.3">
      <c r="A83" s="55">
        <v>82</v>
      </c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H83" s="80"/>
      <c r="AI83" s="80"/>
      <c r="AJ83" s="80"/>
      <c r="AK83" s="80"/>
      <c r="AL83" s="80"/>
      <c r="AN83" s="80"/>
      <c r="AO83" s="80"/>
      <c r="AP83" s="80"/>
      <c r="AQ83" s="80"/>
      <c r="AR83" s="55">
        <f>SUM(I83:AQ83)</f>
        <v>0</v>
      </c>
    </row>
    <row r="84" spans="1:44" x14ac:dyDescent="0.3">
      <c r="A84" s="55">
        <v>83</v>
      </c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H84" s="80"/>
      <c r="AI84" s="80"/>
      <c r="AJ84" s="80"/>
      <c r="AK84" s="80"/>
      <c r="AL84" s="80"/>
      <c r="AN84" s="80"/>
      <c r="AO84" s="80"/>
      <c r="AP84" s="80"/>
      <c r="AQ84" s="80"/>
      <c r="AR84" s="55">
        <f>SUM(I84:AQ84)</f>
        <v>0</v>
      </c>
    </row>
    <row r="85" spans="1:44" x14ac:dyDescent="0.3">
      <c r="A85" s="55">
        <v>84</v>
      </c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H85" s="80"/>
      <c r="AI85" s="80"/>
      <c r="AJ85" s="80"/>
      <c r="AK85" s="80"/>
      <c r="AL85" s="80"/>
      <c r="AN85" s="80"/>
      <c r="AO85" s="80"/>
      <c r="AP85" s="80"/>
      <c r="AQ85" s="80"/>
      <c r="AR85" s="55">
        <f>SUM(I85:AQ85)</f>
        <v>0</v>
      </c>
    </row>
    <row r="86" spans="1:44" x14ac:dyDescent="0.3">
      <c r="A86" s="55">
        <v>85</v>
      </c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H86" s="80"/>
      <c r="AI86" s="80"/>
      <c r="AJ86" s="80"/>
      <c r="AK86" s="80"/>
      <c r="AL86" s="80"/>
      <c r="AN86" s="80"/>
      <c r="AO86" s="80"/>
      <c r="AP86" s="80"/>
      <c r="AQ86" s="80"/>
      <c r="AR86" s="55">
        <f>SUM(I86:AQ86)</f>
        <v>0</v>
      </c>
    </row>
    <row r="87" spans="1:44" x14ac:dyDescent="0.3">
      <c r="A87" s="55">
        <v>86</v>
      </c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H87" s="80"/>
      <c r="AI87" s="80"/>
      <c r="AJ87" s="80"/>
      <c r="AK87" s="80"/>
      <c r="AL87" s="80"/>
      <c r="AN87" s="80"/>
      <c r="AO87" s="80"/>
      <c r="AP87" s="80"/>
      <c r="AQ87" s="80"/>
      <c r="AR87" s="55">
        <f>SUM(I87:AQ87)</f>
        <v>0</v>
      </c>
    </row>
    <row r="88" spans="1:44" x14ac:dyDescent="0.3">
      <c r="A88" s="55">
        <v>87</v>
      </c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H88" s="80"/>
      <c r="AI88" s="80"/>
      <c r="AJ88" s="80"/>
      <c r="AK88" s="80"/>
      <c r="AL88" s="80"/>
      <c r="AN88" s="80"/>
      <c r="AO88" s="80"/>
      <c r="AP88" s="80"/>
      <c r="AQ88" s="80"/>
      <c r="AR88" s="55">
        <f>SUM(I88:AQ88)</f>
        <v>0</v>
      </c>
    </row>
    <row r="89" spans="1:44" x14ac:dyDescent="0.3">
      <c r="A89" s="55">
        <v>88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H89" s="80"/>
      <c r="AI89" s="80"/>
      <c r="AJ89" s="80"/>
      <c r="AK89" s="80"/>
      <c r="AL89" s="80"/>
      <c r="AN89" s="80"/>
      <c r="AO89" s="80"/>
      <c r="AP89" s="80"/>
      <c r="AQ89" s="80"/>
      <c r="AR89" s="55">
        <f>SUM(I89:AQ89)</f>
        <v>0</v>
      </c>
    </row>
    <row r="90" spans="1:44" x14ac:dyDescent="0.3">
      <c r="A90" s="55">
        <v>89</v>
      </c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H90" s="80"/>
      <c r="AI90" s="80"/>
      <c r="AJ90" s="80"/>
      <c r="AK90" s="80"/>
      <c r="AL90" s="80"/>
      <c r="AN90" s="80"/>
      <c r="AO90" s="80"/>
      <c r="AP90" s="80"/>
      <c r="AQ90" s="80"/>
      <c r="AR90" s="55">
        <f>SUM(I90:AQ90)</f>
        <v>0</v>
      </c>
    </row>
    <row r="91" spans="1:44" x14ac:dyDescent="0.3">
      <c r="A91" s="55">
        <v>90</v>
      </c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H91" s="80"/>
      <c r="AI91" s="80"/>
      <c r="AJ91" s="80"/>
      <c r="AK91" s="80"/>
      <c r="AL91" s="80"/>
      <c r="AN91" s="80"/>
      <c r="AO91" s="80"/>
      <c r="AP91" s="80"/>
      <c r="AQ91" s="80"/>
      <c r="AR91" s="55">
        <f>SUM(I91:AQ91)</f>
        <v>0</v>
      </c>
    </row>
    <row r="92" spans="1:44" x14ac:dyDescent="0.3">
      <c r="A92" s="55">
        <v>91</v>
      </c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H92" s="80"/>
      <c r="AI92" s="80"/>
      <c r="AJ92" s="80"/>
      <c r="AK92" s="80"/>
      <c r="AL92" s="80"/>
      <c r="AN92" s="80"/>
      <c r="AO92" s="80"/>
      <c r="AP92" s="80"/>
      <c r="AQ92" s="80"/>
      <c r="AR92" s="55">
        <f>SUM(I92:AQ92)</f>
        <v>0</v>
      </c>
    </row>
    <row r="93" spans="1:44" x14ac:dyDescent="0.3">
      <c r="A93" s="55">
        <v>92</v>
      </c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H93" s="80"/>
      <c r="AI93" s="80"/>
      <c r="AJ93" s="80"/>
      <c r="AK93" s="80"/>
      <c r="AL93" s="80"/>
      <c r="AN93" s="80"/>
      <c r="AO93" s="80"/>
      <c r="AP93" s="80"/>
      <c r="AQ93" s="80"/>
      <c r="AR93" s="55">
        <f>SUM(I93:AQ93)</f>
        <v>0</v>
      </c>
    </row>
    <row r="94" spans="1:44" x14ac:dyDescent="0.3">
      <c r="A94" s="55">
        <v>93</v>
      </c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H94" s="80"/>
      <c r="AI94" s="80"/>
      <c r="AJ94" s="80"/>
      <c r="AK94" s="80"/>
      <c r="AL94" s="80"/>
      <c r="AN94" s="80"/>
      <c r="AO94" s="80"/>
      <c r="AP94" s="80"/>
      <c r="AQ94" s="80"/>
      <c r="AR94" s="55">
        <f>SUM(I94:AQ94)</f>
        <v>0</v>
      </c>
    </row>
    <row r="95" spans="1:44" x14ac:dyDescent="0.3">
      <c r="A95" s="55">
        <v>94</v>
      </c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H95" s="80"/>
      <c r="AI95" s="80"/>
      <c r="AJ95" s="80"/>
      <c r="AK95" s="80"/>
      <c r="AL95" s="80"/>
      <c r="AN95" s="80"/>
      <c r="AO95" s="80"/>
      <c r="AP95" s="80"/>
      <c r="AQ95" s="80"/>
      <c r="AR95" s="55">
        <f>SUM(I95:AQ95)</f>
        <v>0</v>
      </c>
    </row>
    <row r="96" spans="1:44" x14ac:dyDescent="0.3">
      <c r="A96" s="55">
        <v>95</v>
      </c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H96" s="80"/>
      <c r="AI96" s="80"/>
      <c r="AJ96" s="80"/>
      <c r="AK96" s="80"/>
      <c r="AL96" s="80"/>
      <c r="AN96" s="80"/>
      <c r="AO96" s="80"/>
      <c r="AP96" s="80"/>
      <c r="AQ96" s="80"/>
      <c r="AR96" s="55">
        <f>SUM(I96:AQ96)</f>
        <v>0</v>
      </c>
    </row>
    <row r="97" spans="1:44" x14ac:dyDescent="0.3">
      <c r="A97" s="55">
        <v>96</v>
      </c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H97" s="80"/>
      <c r="AI97" s="80"/>
      <c r="AJ97" s="80"/>
      <c r="AK97" s="80"/>
      <c r="AL97" s="80"/>
      <c r="AN97" s="80"/>
      <c r="AO97" s="80"/>
      <c r="AP97" s="80"/>
      <c r="AQ97" s="80"/>
      <c r="AR97" s="55">
        <f>SUM(I97:AQ97)</f>
        <v>0</v>
      </c>
    </row>
    <row r="98" spans="1:44" x14ac:dyDescent="0.3">
      <c r="A98" s="55">
        <v>97</v>
      </c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H98" s="80"/>
      <c r="AI98" s="80"/>
      <c r="AJ98" s="80"/>
      <c r="AK98" s="80"/>
      <c r="AL98" s="80"/>
      <c r="AN98" s="80"/>
      <c r="AO98" s="80"/>
      <c r="AP98" s="80"/>
      <c r="AQ98" s="80"/>
      <c r="AR98" s="55">
        <f>SUM(I98:AQ98)</f>
        <v>0</v>
      </c>
    </row>
    <row r="99" spans="1:44" x14ac:dyDescent="0.3">
      <c r="A99" s="55">
        <v>98</v>
      </c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H99" s="80"/>
      <c r="AI99" s="80"/>
      <c r="AJ99" s="80"/>
      <c r="AK99" s="80"/>
      <c r="AL99" s="80"/>
      <c r="AN99" s="80"/>
      <c r="AO99" s="80"/>
      <c r="AP99" s="80"/>
      <c r="AQ99" s="80"/>
      <c r="AR99" s="55">
        <f>SUM(I99:AQ99)</f>
        <v>0</v>
      </c>
    </row>
    <row r="100" spans="1:44" x14ac:dyDescent="0.3">
      <c r="A100" s="55">
        <v>99</v>
      </c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H100" s="80"/>
      <c r="AI100" s="80"/>
      <c r="AJ100" s="80"/>
      <c r="AK100" s="80"/>
      <c r="AL100" s="80"/>
      <c r="AN100" s="80"/>
      <c r="AO100" s="80"/>
      <c r="AP100" s="80"/>
      <c r="AQ100" s="80"/>
      <c r="AR100" s="55">
        <f>SUM(I100:AQ100)</f>
        <v>0</v>
      </c>
    </row>
    <row r="101" spans="1:44" x14ac:dyDescent="0.3">
      <c r="A101" s="55">
        <v>100</v>
      </c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H101" s="80"/>
      <c r="AI101" s="80"/>
      <c r="AJ101" s="80"/>
      <c r="AK101" s="80"/>
      <c r="AL101" s="80"/>
      <c r="AN101" s="80"/>
      <c r="AO101" s="80"/>
      <c r="AP101" s="80"/>
      <c r="AQ101" s="80"/>
      <c r="AR101" s="55">
        <f>SUM(I101:AQ101)</f>
        <v>0</v>
      </c>
    </row>
    <row r="102" spans="1:44" x14ac:dyDescent="0.3">
      <c r="A102" s="55">
        <v>101</v>
      </c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H102" s="80"/>
      <c r="AI102" s="80"/>
      <c r="AJ102" s="80"/>
      <c r="AK102" s="80"/>
      <c r="AL102" s="80"/>
      <c r="AN102" s="80"/>
      <c r="AO102" s="80"/>
      <c r="AP102" s="80"/>
      <c r="AQ102" s="80"/>
      <c r="AR102" s="55">
        <f>SUM(I102:AQ102)</f>
        <v>0</v>
      </c>
    </row>
    <row r="103" spans="1:44" x14ac:dyDescent="0.3">
      <c r="A103" s="55">
        <v>102</v>
      </c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H103" s="80"/>
      <c r="AI103" s="80"/>
      <c r="AJ103" s="80"/>
      <c r="AK103" s="80"/>
      <c r="AL103" s="80"/>
      <c r="AN103" s="80"/>
      <c r="AO103" s="80"/>
      <c r="AP103" s="80"/>
      <c r="AQ103" s="80"/>
      <c r="AR103" s="55">
        <f>SUM(I103:AQ103)</f>
        <v>0</v>
      </c>
    </row>
    <row r="104" spans="1:44" x14ac:dyDescent="0.3">
      <c r="A104" s="55">
        <v>103</v>
      </c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H104" s="80"/>
      <c r="AI104" s="80"/>
      <c r="AJ104" s="80"/>
      <c r="AK104" s="80"/>
      <c r="AL104" s="80"/>
      <c r="AN104" s="80"/>
      <c r="AO104" s="80"/>
      <c r="AP104" s="80"/>
      <c r="AQ104" s="80"/>
      <c r="AR104" s="55">
        <f>SUM(I104:AQ104)</f>
        <v>0</v>
      </c>
    </row>
    <row r="105" spans="1:44" x14ac:dyDescent="0.3">
      <c r="A105" s="55">
        <v>104</v>
      </c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H105" s="80"/>
      <c r="AI105" s="80"/>
      <c r="AJ105" s="80"/>
      <c r="AK105" s="80"/>
      <c r="AL105" s="80"/>
      <c r="AN105" s="80"/>
      <c r="AO105" s="80"/>
      <c r="AP105" s="80"/>
      <c r="AQ105" s="80"/>
      <c r="AR105" s="55">
        <f>SUM(I105:AQ105)</f>
        <v>0</v>
      </c>
    </row>
    <row r="106" spans="1:44" x14ac:dyDescent="0.3">
      <c r="A106" s="55">
        <v>105</v>
      </c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H106" s="80"/>
      <c r="AI106" s="80"/>
      <c r="AJ106" s="80"/>
      <c r="AK106" s="80"/>
      <c r="AL106" s="80"/>
      <c r="AN106" s="80"/>
      <c r="AO106" s="80"/>
      <c r="AP106" s="80"/>
      <c r="AQ106" s="80"/>
      <c r="AR106" s="55">
        <f>SUM(I106:AQ106)</f>
        <v>0</v>
      </c>
    </row>
    <row r="107" spans="1:44" x14ac:dyDescent="0.3">
      <c r="A107" s="55">
        <v>106</v>
      </c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H107" s="80"/>
      <c r="AI107" s="80"/>
      <c r="AJ107" s="80"/>
      <c r="AK107" s="80"/>
      <c r="AL107" s="80"/>
      <c r="AN107" s="80"/>
      <c r="AO107" s="80"/>
      <c r="AP107" s="80"/>
      <c r="AQ107" s="80"/>
      <c r="AR107" s="55">
        <f>SUM(I107:AQ107)</f>
        <v>0</v>
      </c>
    </row>
    <row r="108" spans="1:44" x14ac:dyDescent="0.3">
      <c r="A108" s="55">
        <v>107</v>
      </c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H108" s="80"/>
      <c r="AI108" s="80"/>
      <c r="AJ108" s="80"/>
      <c r="AK108" s="80"/>
      <c r="AL108" s="80"/>
      <c r="AN108" s="80"/>
      <c r="AO108" s="80"/>
      <c r="AP108" s="80"/>
      <c r="AQ108" s="80"/>
      <c r="AR108" s="55">
        <f>SUM(I108:AQ108)</f>
        <v>0</v>
      </c>
    </row>
    <row r="109" spans="1:44" x14ac:dyDescent="0.3">
      <c r="A109" s="55">
        <v>108</v>
      </c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H109" s="80"/>
      <c r="AI109" s="80"/>
      <c r="AJ109" s="80"/>
      <c r="AK109" s="80"/>
      <c r="AL109" s="80"/>
      <c r="AN109" s="80"/>
      <c r="AO109" s="80"/>
      <c r="AP109" s="80"/>
      <c r="AQ109" s="80"/>
      <c r="AR109" s="55">
        <f>SUM(I109:AQ109)</f>
        <v>0</v>
      </c>
    </row>
    <row r="110" spans="1:44" x14ac:dyDescent="0.3">
      <c r="A110" s="55">
        <v>109</v>
      </c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H110" s="80"/>
      <c r="AI110" s="80"/>
      <c r="AJ110" s="80"/>
      <c r="AK110" s="80"/>
      <c r="AL110" s="80"/>
      <c r="AN110" s="80"/>
      <c r="AO110" s="80"/>
      <c r="AP110" s="80"/>
      <c r="AQ110" s="80"/>
      <c r="AR110" s="55">
        <f>SUM(I110:AQ110)</f>
        <v>0</v>
      </c>
    </row>
    <row r="111" spans="1:44" x14ac:dyDescent="0.3">
      <c r="A111" s="55">
        <v>110</v>
      </c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H111" s="80"/>
      <c r="AI111" s="80"/>
      <c r="AJ111" s="80"/>
      <c r="AK111" s="80"/>
      <c r="AL111" s="80"/>
      <c r="AN111" s="80"/>
      <c r="AO111" s="80"/>
      <c r="AP111" s="80"/>
      <c r="AQ111" s="80"/>
      <c r="AR111" s="55">
        <f>SUM(I111:AQ111)</f>
        <v>0</v>
      </c>
    </row>
    <row r="112" spans="1:44" x14ac:dyDescent="0.3">
      <c r="A112" s="55">
        <v>111</v>
      </c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H112" s="80"/>
      <c r="AI112" s="80"/>
      <c r="AJ112" s="80"/>
      <c r="AK112" s="80"/>
      <c r="AL112" s="80"/>
      <c r="AN112" s="80"/>
      <c r="AO112" s="80"/>
      <c r="AP112" s="80"/>
      <c r="AQ112" s="80"/>
      <c r="AR112" s="55">
        <f>SUM(I112:AQ112)</f>
        <v>0</v>
      </c>
    </row>
    <row r="113" spans="1:44" x14ac:dyDescent="0.3">
      <c r="A113" s="55">
        <v>112</v>
      </c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H113" s="80"/>
      <c r="AI113" s="80"/>
      <c r="AJ113" s="80"/>
      <c r="AK113" s="80"/>
      <c r="AL113" s="80"/>
      <c r="AN113" s="80"/>
      <c r="AO113" s="80"/>
      <c r="AP113" s="80"/>
      <c r="AQ113" s="80"/>
      <c r="AR113" s="55">
        <f>SUM(I113:AQ113)</f>
        <v>0</v>
      </c>
    </row>
    <row r="114" spans="1:44" x14ac:dyDescent="0.3">
      <c r="A114" s="55">
        <v>113</v>
      </c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H114" s="80"/>
      <c r="AI114" s="80"/>
      <c r="AJ114" s="80"/>
      <c r="AK114" s="80"/>
      <c r="AL114" s="80"/>
      <c r="AN114" s="80"/>
      <c r="AO114" s="80"/>
      <c r="AP114" s="80"/>
      <c r="AQ114" s="80"/>
      <c r="AR114" s="55">
        <f>SUM(I114:AQ114)</f>
        <v>0</v>
      </c>
    </row>
    <row r="115" spans="1:44" x14ac:dyDescent="0.3">
      <c r="A115" s="55">
        <v>114</v>
      </c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H115" s="80"/>
      <c r="AI115" s="80"/>
      <c r="AJ115" s="80"/>
      <c r="AK115" s="80"/>
      <c r="AL115" s="80"/>
      <c r="AN115" s="80"/>
      <c r="AO115" s="80"/>
      <c r="AP115" s="80"/>
      <c r="AQ115" s="80"/>
      <c r="AR115" s="55">
        <f>SUM(I115:AQ115)</f>
        <v>0</v>
      </c>
    </row>
    <row r="116" spans="1:44" x14ac:dyDescent="0.3">
      <c r="A116" s="55">
        <v>115</v>
      </c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H116" s="80"/>
      <c r="AI116" s="80"/>
      <c r="AJ116" s="80"/>
      <c r="AK116" s="80"/>
      <c r="AL116" s="80"/>
      <c r="AN116" s="80"/>
      <c r="AO116" s="80"/>
      <c r="AP116" s="80"/>
      <c r="AQ116" s="80"/>
      <c r="AR116" s="55">
        <f>SUM(I116:AQ116)</f>
        <v>0</v>
      </c>
    </row>
    <row r="117" spans="1:44" x14ac:dyDescent="0.3">
      <c r="A117" s="55">
        <v>116</v>
      </c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H117" s="80"/>
      <c r="AI117" s="80"/>
      <c r="AJ117" s="80"/>
      <c r="AK117" s="80"/>
      <c r="AL117" s="80"/>
      <c r="AN117" s="80"/>
      <c r="AO117" s="80"/>
      <c r="AP117" s="80"/>
      <c r="AQ117" s="80"/>
      <c r="AR117" s="55">
        <f>SUM(I117:AQ117)</f>
        <v>0</v>
      </c>
    </row>
    <row r="118" spans="1:44" x14ac:dyDescent="0.3">
      <c r="A118" s="55">
        <v>117</v>
      </c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H118" s="80"/>
      <c r="AI118" s="80"/>
      <c r="AJ118" s="80"/>
      <c r="AK118" s="80"/>
      <c r="AL118" s="80"/>
      <c r="AN118" s="80"/>
      <c r="AO118" s="80"/>
      <c r="AP118" s="80"/>
      <c r="AQ118" s="80"/>
      <c r="AR118" s="55">
        <f>SUM(I118:AQ118)</f>
        <v>0</v>
      </c>
    </row>
    <row r="119" spans="1:44" x14ac:dyDescent="0.3">
      <c r="A119" s="55">
        <v>118</v>
      </c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H119" s="80"/>
      <c r="AI119" s="80"/>
      <c r="AJ119" s="80"/>
      <c r="AK119" s="80"/>
      <c r="AL119" s="80"/>
      <c r="AN119" s="80"/>
      <c r="AO119" s="80"/>
      <c r="AP119" s="80"/>
      <c r="AQ119" s="80"/>
      <c r="AR119" s="55">
        <f>SUM(I119:AQ119)</f>
        <v>0</v>
      </c>
    </row>
    <row r="120" spans="1:44" x14ac:dyDescent="0.3">
      <c r="A120" s="55">
        <v>119</v>
      </c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H120" s="80"/>
      <c r="AI120" s="80"/>
      <c r="AJ120" s="80"/>
      <c r="AK120" s="80"/>
      <c r="AL120" s="80"/>
      <c r="AN120" s="80"/>
      <c r="AO120" s="80"/>
      <c r="AP120" s="80"/>
      <c r="AQ120" s="80"/>
      <c r="AR120" s="55">
        <f>SUM(I120:AQ120)</f>
        <v>0</v>
      </c>
    </row>
    <row r="121" spans="1:44" x14ac:dyDescent="0.3">
      <c r="A121" s="55">
        <v>120</v>
      </c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H121" s="80"/>
      <c r="AI121" s="80"/>
      <c r="AJ121" s="80"/>
      <c r="AK121" s="80"/>
      <c r="AL121" s="80"/>
      <c r="AN121" s="80"/>
      <c r="AO121" s="80"/>
      <c r="AP121" s="80"/>
      <c r="AQ121" s="80"/>
      <c r="AR121" s="55">
        <f>SUM(I121:AQ121)</f>
        <v>0</v>
      </c>
    </row>
    <row r="122" spans="1:44" x14ac:dyDescent="0.3">
      <c r="A122" s="55">
        <v>121</v>
      </c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H122" s="80"/>
      <c r="AI122" s="80"/>
      <c r="AJ122" s="80"/>
      <c r="AK122" s="80"/>
      <c r="AL122" s="80"/>
      <c r="AN122" s="80"/>
      <c r="AO122" s="80"/>
      <c r="AP122" s="80"/>
      <c r="AQ122" s="80"/>
      <c r="AR122" s="55">
        <f>SUM(I122:AQ122)</f>
        <v>0</v>
      </c>
    </row>
    <row r="123" spans="1:44" x14ac:dyDescent="0.3">
      <c r="A123" s="55">
        <v>122</v>
      </c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H123" s="80"/>
      <c r="AI123" s="80"/>
      <c r="AJ123" s="80"/>
      <c r="AK123" s="80"/>
      <c r="AL123" s="80"/>
      <c r="AN123" s="80"/>
      <c r="AO123" s="80"/>
      <c r="AP123" s="80"/>
      <c r="AQ123" s="80"/>
      <c r="AR123" s="55">
        <f>SUM(I123:AQ123)</f>
        <v>0</v>
      </c>
    </row>
    <row r="124" spans="1:44" x14ac:dyDescent="0.3">
      <c r="A124" s="55">
        <v>123</v>
      </c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H124" s="80"/>
      <c r="AI124" s="80"/>
      <c r="AJ124" s="80"/>
      <c r="AK124" s="80"/>
      <c r="AL124" s="80"/>
      <c r="AN124" s="80"/>
      <c r="AO124" s="80"/>
      <c r="AP124" s="80"/>
      <c r="AQ124" s="80"/>
      <c r="AR124" s="55">
        <f>SUM(I124:AQ124)</f>
        <v>0</v>
      </c>
    </row>
    <row r="125" spans="1:44" x14ac:dyDescent="0.3">
      <c r="A125" s="55">
        <v>124</v>
      </c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H125" s="80"/>
      <c r="AI125" s="80"/>
      <c r="AJ125" s="80"/>
      <c r="AK125" s="80"/>
      <c r="AL125" s="80"/>
      <c r="AN125" s="80"/>
      <c r="AO125" s="80"/>
      <c r="AP125" s="80"/>
      <c r="AQ125" s="80"/>
      <c r="AR125" s="55">
        <f>SUM(I125:AQ125)</f>
        <v>0</v>
      </c>
    </row>
    <row r="126" spans="1:44" x14ac:dyDescent="0.3">
      <c r="A126" s="55">
        <v>125</v>
      </c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H126" s="80"/>
      <c r="AI126" s="80"/>
      <c r="AJ126" s="80"/>
      <c r="AK126" s="80"/>
      <c r="AL126" s="80"/>
      <c r="AN126" s="80"/>
      <c r="AO126" s="80"/>
      <c r="AP126" s="80"/>
      <c r="AQ126" s="80"/>
      <c r="AR126" s="55">
        <f>SUM(I126:AQ126)</f>
        <v>0</v>
      </c>
    </row>
    <row r="127" spans="1:44" x14ac:dyDescent="0.3">
      <c r="A127" s="55">
        <v>126</v>
      </c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H127" s="80"/>
      <c r="AI127" s="80"/>
      <c r="AJ127" s="80"/>
      <c r="AK127" s="80"/>
      <c r="AL127" s="80"/>
      <c r="AN127" s="80"/>
      <c r="AO127" s="80"/>
      <c r="AP127" s="80"/>
      <c r="AQ127" s="80"/>
      <c r="AR127" s="55">
        <f>SUM(I127:AQ127)</f>
        <v>0</v>
      </c>
    </row>
    <row r="128" spans="1:44" x14ac:dyDescent="0.3">
      <c r="A128" s="55">
        <v>127</v>
      </c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H128" s="80"/>
      <c r="AI128" s="80"/>
      <c r="AJ128" s="80"/>
      <c r="AK128" s="80"/>
      <c r="AL128" s="80"/>
      <c r="AN128" s="80"/>
      <c r="AO128" s="80"/>
      <c r="AP128" s="80"/>
      <c r="AQ128" s="80"/>
      <c r="AR128" s="55">
        <f>SUM(I128:AQ128)</f>
        <v>0</v>
      </c>
    </row>
    <row r="129" spans="1:44" x14ac:dyDescent="0.3">
      <c r="A129" s="55">
        <v>128</v>
      </c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H129" s="80"/>
      <c r="AI129" s="80"/>
      <c r="AJ129" s="80"/>
      <c r="AK129" s="80"/>
      <c r="AL129" s="80"/>
      <c r="AN129" s="80"/>
      <c r="AO129" s="80"/>
      <c r="AP129" s="80"/>
      <c r="AQ129" s="80"/>
      <c r="AR129" s="55">
        <f>SUM(I129:AQ129)</f>
        <v>0</v>
      </c>
    </row>
    <row r="130" spans="1:44" x14ac:dyDescent="0.3">
      <c r="A130" s="55">
        <v>129</v>
      </c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H130" s="80"/>
      <c r="AI130" s="80"/>
      <c r="AJ130" s="80"/>
      <c r="AK130" s="80"/>
      <c r="AL130" s="80"/>
      <c r="AN130" s="80"/>
      <c r="AO130" s="80"/>
      <c r="AP130" s="80"/>
      <c r="AQ130" s="80"/>
      <c r="AR130" s="55">
        <f>SUM(I130:AQ130)</f>
        <v>0</v>
      </c>
    </row>
    <row r="131" spans="1:44" x14ac:dyDescent="0.3">
      <c r="A131" s="55">
        <v>130</v>
      </c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H131" s="80"/>
      <c r="AI131" s="80"/>
      <c r="AJ131" s="80"/>
      <c r="AK131" s="80"/>
      <c r="AL131" s="80"/>
      <c r="AN131" s="80"/>
      <c r="AO131" s="80"/>
      <c r="AP131" s="80"/>
      <c r="AQ131" s="80"/>
      <c r="AR131" s="55">
        <f>SUM(I131:AQ131)</f>
        <v>0</v>
      </c>
    </row>
    <row r="132" spans="1:44" x14ac:dyDescent="0.3">
      <c r="A132" s="55">
        <v>131</v>
      </c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H132" s="80"/>
      <c r="AI132" s="80"/>
      <c r="AJ132" s="80"/>
      <c r="AK132" s="80"/>
      <c r="AL132" s="80"/>
      <c r="AN132" s="80"/>
      <c r="AO132" s="80"/>
      <c r="AP132" s="80"/>
      <c r="AQ132" s="80"/>
      <c r="AR132" s="55">
        <f>SUM(I132:AQ132)</f>
        <v>0</v>
      </c>
    </row>
    <row r="133" spans="1:44" x14ac:dyDescent="0.3">
      <c r="A133" s="55">
        <v>132</v>
      </c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H133" s="80"/>
      <c r="AI133" s="80"/>
      <c r="AJ133" s="80"/>
      <c r="AK133" s="80"/>
      <c r="AL133" s="80"/>
      <c r="AN133" s="80"/>
      <c r="AO133" s="80"/>
      <c r="AP133" s="80"/>
      <c r="AQ133" s="80"/>
      <c r="AR133" s="55">
        <f>SUM(I133:AQ133)</f>
        <v>0</v>
      </c>
    </row>
    <row r="134" spans="1:44" x14ac:dyDescent="0.3">
      <c r="A134" s="55">
        <v>133</v>
      </c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H134" s="80"/>
      <c r="AI134" s="80"/>
      <c r="AJ134" s="80"/>
      <c r="AK134" s="80"/>
      <c r="AL134" s="80"/>
      <c r="AN134" s="80"/>
      <c r="AO134" s="80"/>
      <c r="AP134" s="80"/>
      <c r="AQ134" s="80"/>
      <c r="AR134" s="55">
        <f>SUM(I134:AQ134)</f>
        <v>0</v>
      </c>
    </row>
    <row r="135" spans="1:44" x14ac:dyDescent="0.3">
      <c r="A135" s="55">
        <v>134</v>
      </c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H135" s="80"/>
      <c r="AI135" s="80"/>
      <c r="AJ135" s="80"/>
      <c r="AK135" s="80"/>
      <c r="AL135" s="80"/>
      <c r="AN135" s="80"/>
      <c r="AO135" s="80"/>
      <c r="AP135" s="80"/>
      <c r="AQ135" s="80"/>
      <c r="AR135" s="55">
        <f>SUM(I135:AQ135)</f>
        <v>0</v>
      </c>
    </row>
    <row r="136" spans="1:44" x14ac:dyDescent="0.3">
      <c r="A136" s="55">
        <v>135</v>
      </c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H136" s="80"/>
      <c r="AI136" s="80"/>
      <c r="AJ136" s="80"/>
      <c r="AK136" s="80"/>
      <c r="AL136" s="80"/>
      <c r="AN136" s="80"/>
      <c r="AO136" s="80"/>
      <c r="AP136" s="80"/>
      <c r="AQ136" s="80"/>
      <c r="AR136" s="55">
        <f>SUM(I136:AQ136)</f>
        <v>0</v>
      </c>
    </row>
    <row r="137" spans="1:44" x14ac:dyDescent="0.3">
      <c r="A137" s="55">
        <v>136</v>
      </c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H137" s="80"/>
      <c r="AI137" s="80"/>
      <c r="AJ137" s="80"/>
      <c r="AK137" s="80"/>
      <c r="AL137" s="80"/>
      <c r="AN137" s="80"/>
      <c r="AO137" s="80"/>
      <c r="AP137" s="80"/>
      <c r="AQ137" s="80"/>
      <c r="AR137" s="55">
        <f>SUM(I137:AQ137)</f>
        <v>0</v>
      </c>
    </row>
    <row r="138" spans="1:44" x14ac:dyDescent="0.3">
      <c r="A138" s="55">
        <v>137</v>
      </c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H138" s="80"/>
      <c r="AI138" s="80"/>
      <c r="AJ138" s="80"/>
      <c r="AK138" s="80"/>
      <c r="AL138" s="80"/>
      <c r="AN138" s="80"/>
      <c r="AO138" s="80"/>
      <c r="AP138" s="80"/>
      <c r="AQ138" s="80"/>
      <c r="AR138" s="55">
        <f>SUM(I138:AQ138)</f>
        <v>0</v>
      </c>
    </row>
    <row r="139" spans="1:44" x14ac:dyDescent="0.3">
      <c r="A139" s="55">
        <v>138</v>
      </c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H139" s="80"/>
      <c r="AI139" s="80"/>
      <c r="AJ139" s="80"/>
      <c r="AK139" s="80"/>
      <c r="AL139" s="80"/>
      <c r="AN139" s="80"/>
      <c r="AO139" s="80"/>
      <c r="AP139" s="80"/>
      <c r="AQ139" s="80"/>
      <c r="AR139" s="55">
        <f>SUM(I139:AQ139)</f>
        <v>0</v>
      </c>
    </row>
    <row r="140" spans="1:44" x14ac:dyDescent="0.3">
      <c r="A140" s="55">
        <v>139</v>
      </c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H140" s="80"/>
      <c r="AI140" s="80"/>
      <c r="AJ140" s="80"/>
      <c r="AK140" s="80"/>
      <c r="AL140" s="80"/>
      <c r="AN140" s="80"/>
      <c r="AO140" s="80"/>
      <c r="AP140" s="80"/>
      <c r="AQ140" s="80"/>
      <c r="AR140" s="55">
        <f>SUM(I140:AQ140)</f>
        <v>0</v>
      </c>
    </row>
    <row r="141" spans="1:44" x14ac:dyDescent="0.3">
      <c r="A141" s="55">
        <v>140</v>
      </c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H141" s="80"/>
      <c r="AI141" s="80"/>
      <c r="AJ141" s="80"/>
      <c r="AK141" s="80"/>
      <c r="AL141" s="80"/>
      <c r="AN141" s="80"/>
      <c r="AO141" s="80"/>
      <c r="AP141" s="80"/>
      <c r="AQ141" s="80"/>
      <c r="AR141" s="55">
        <f>SUM(I141:AQ141)</f>
        <v>0</v>
      </c>
    </row>
    <row r="142" spans="1:44" x14ac:dyDescent="0.3">
      <c r="A142" s="55">
        <v>141</v>
      </c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H142" s="80"/>
      <c r="AI142" s="80"/>
      <c r="AJ142" s="80"/>
      <c r="AK142" s="80"/>
      <c r="AL142" s="80"/>
      <c r="AN142" s="80"/>
      <c r="AO142" s="80"/>
      <c r="AP142" s="80"/>
      <c r="AQ142" s="80"/>
      <c r="AR142" s="55">
        <f>SUM(I142:AQ142)</f>
        <v>0</v>
      </c>
    </row>
    <row r="143" spans="1:44" x14ac:dyDescent="0.3">
      <c r="A143" s="55">
        <v>142</v>
      </c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H143" s="80"/>
      <c r="AI143" s="80"/>
      <c r="AJ143" s="80"/>
      <c r="AK143" s="80"/>
      <c r="AL143" s="80"/>
      <c r="AN143" s="80"/>
      <c r="AO143" s="80"/>
      <c r="AP143" s="80"/>
      <c r="AQ143" s="80"/>
      <c r="AR143" s="55">
        <f>SUM(I143:AQ143)</f>
        <v>0</v>
      </c>
    </row>
    <row r="144" spans="1:44" x14ac:dyDescent="0.3">
      <c r="A144" s="55">
        <v>143</v>
      </c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H144" s="80"/>
      <c r="AI144" s="80"/>
      <c r="AJ144" s="80"/>
      <c r="AK144" s="80"/>
      <c r="AL144" s="80"/>
      <c r="AN144" s="80"/>
      <c r="AO144" s="80"/>
      <c r="AP144" s="80"/>
      <c r="AQ144" s="80"/>
      <c r="AR144" s="55">
        <f>SUM(I144:AQ144)</f>
        <v>0</v>
      </c>
    </row>
    <row r="145" spans="1:44" x14ac:dyDescent="0.3">
      <c r="A145" s="55">
        <v>144</v>
      </c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H145" s="80"/>
      <c r="AI145" s="80"/>
      <c r="AJ145" s="80"/>
      <c r="AK145" s="80"/>
      <c r="AL145" s="80"/>
      <c r="AN145" s="80"/>
      <c r="AO145" s="80"/>
      <c r="AP145" s="80"/>
      <c r="AQ145" s="80"/>
      <c r="AR145" s="55">
        <f>SUM(I145:AQ145)</f>
        <v>0</v>
      </c>
    </row>
    <row r="146" spans="1:44" x14ac:dyDescent="0.3">
      <c r="A146" s="55">
        <v>145</v>
      </c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H146" s="80"/>
      <c r="AI146" s="80"/>
      <c r="AJ146" s="80"/>
      <c r="AK146" s="80"/>
      <c r="AL146" s="80"/>
      <c r="AN146" s="80"/>
      <c r="AO146" s="80"/>
      <c r="AP146" s="80"/>
      <c r="AQ146" s="80"/>
      <c r="AR146" s="55">
        <f>SUM(I146:AQ146)</f>
        <v>0</v>
      </c>
    </row>
    <row r="147" spans="1:44" x14ac:dyDescent="0.3">
      <c r="A147" s="55">
        <v>146</v>
      </c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H147" s="80"/>
      <c r="AI147" s="80"/>
      <c r="AJ147" s="80"/>
      <c r="AK147" s="80"/>
      <c r="AL147" s="80"/>
      <c r="AN147" s="80"/>
      <c r="AO147" s="80"/>
      <c r="AP147" s="80"/>
      <c r="AQ147" s="80"/>
      <c r="AR147" s="55">
        <f>SUM(I147:AQ147)</f>
        <v>0</v>
      </c>
    </row>
    <row r="148" spans="1:44" x14ac:dyDescent="0.3">
      <c r="A148" s="55">
        <v>147</v>
      </c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H148" s="80"/>
      <c r="AI148" s="80"/>
      <c r="AJ148" s="80"/>
      <c r="AK148" s="80"/>
      <c r="AL148" s="80"/>
      <c r="AN148" s="80"/>
      <c r="AO148" s="80"/>
      <c r="AP148" s="80"/>
      <c r="AQ148" s="80"/>
      <c r="AR148" s="55">
        <f>SUM(I148:AQ148)</f>
        <v>0</v>
      </c>
    </row>
    <row r="149" spans="1:44" x14ac:dyDescent="0.3">
      <c r="A149" s="55">
        <v>148</v>
      </c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H149" s="80"/>
      <c r="AI149" s="80"/>
      <c r="AJ149" s="80"/>
      <c r="AK149" s="80"/>
      <c r="AL149" s="80"/>
      <c r="AN149" s="80"/>
      <c r="AO149" s="80"/>
      <c r="AP149" s="80"/>
      <c r="AQ149" s="80"/>
      <c r="AR149" s="55">
        <f>SUM(I149:AQ149)</f>
        <v>0</v>
      </c>
    </row>
    <row r="150" spans="1:44" x14ac:dyDescent="0.3">
      <c r="A150" s="55">
        <v>149</v>
      </c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H150" s="80"/>
      <c r="AI150" s="80"/>
      <c r="AJ150" s="80"/>
      <c r="AK150" s="80"/>
      <c r="AL150" s="80"/>
      <c r="AN150" s="80"/>
      <c r="AO150" s="80"/>
      <c r="AP150" s="80"/>
      <c r="AQ150" s="80"/>
      <c r="AR150" s="55">
        <f>SUM(I150:AQ150)</f>
        <v>0</v>
      </c>
    </row>
    <row r="151" spans="1:44" x14ac:dyDescent="0.3">
      <c r="A151" s="55">
        <v>150</v>
      </c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H151" s="80"/>
      <c r="AI151" s="80"/>
      <c r="AJ151" s="80"/>
      <c r="AK151" s="80"/>
      <c r="AL151" s="80"/>
      <c r="AN151" s="80"/>
      <c r="AO151" s="80"/>
      <c r="AP151" s="80"/>
      <c r="AQ151" s="80"/>
      <c r="AR151" s="55">
        <f>SUM(I151:AQ151)</f>
        <v>0</v>
      </c>
    </row>
    <row r="152" spans="1:44" x14ac:dyDescent="0.3">
      <c r="A152" s="55">
        <v>151</v>
      </c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H152" s="80"/>
      <c r="AI152" s="80"/>
      <c r="AJ152" s="80"/>
      <c r="AK152" s="80"/>
      <c r="AL152" s="80"/>
      <c r="AN152" s="80"/>
      <c r="AO152" s="80"/>
      <c r="AP152" s="80"/>
      <c r="AQ152" s="80"/>
      <c r="AR152" s="55">
        <f>SUM(I152:AQ152)</f>
        <v>0</v>
      </c>
    </row>
    <row r="153" spans="1:44" x14ac:dyDescent="0.3">
      <c r="A153" s="55">
        <v>152</v>
      </c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H153" s="80"/>
      <c r="AI153" s="80"/>
      <c r="AJ153" s="80"/>
      <c r="AK153" s="80"/>
      <c r="AL153" s="80"/>
      <c r="AN153" s="80"/>
      <c r="AO153" s="80"/>
      <c r="AP153" s="80"/>
      <c r="AQ153" s="80"/>
      <c r="AR153" s="55">
        <f>SUM(I153:AQ153)</f>
        <v>0</v>
      </c>
    </row>
    <row r="154" spans="1:44" x14ac:dyDescent="0.3">
      <c r="A154" s="55">
        <v>153</v>
      </c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H154" s="80"/>
      <c r="AI154" s="80"/>
      <c r="AJ154" s="80"/>
      <c r="AK154" s="80"/>
      <c r="AL154" s="80"/>
      <c r="AN154" s="80"/>
      <c r="AO154" s="80"/>
      <c r="AP154" s="80"/>
      <c r="AQ154" s="80"/>
      <c r="AR154" s="55">
        <f>SUM(I154:AQ154)</f>
        <v>0</v>
      </c>
    </row>
    <row r="155" spans="1:44" x14ac:dyDescent="0.3">
      <c r="A155" s="55">
        <v>154</v>
      </c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H155" s="80"/>
      <c r="AI155" s="80"/>
      <c r="AJ155" s="80"/>
      <c r="AK155" s="80"/>
      <c r="AL155" s="80"/>
      <c r="AN155" s="80"/>
      <c r="AO155" s="80"/>
      <c r="AP155" s="80"/>
      <c r="AQ155" s="80"/>
      <c r="AR155" s="55">
        <f>SUM(I155:AQ155)</f>
        <v>0</v>
      </c>
    </row>
    <row r="156" spans="1:44" x14ac:dyDescent="0.3">
      <c r="A156" s="55">
        <v>155</v>
      </c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H156" s="80"/>
      <c r="AI156" s="80"/>
      <c r="AJ156" s="80"/>
      <c r="AK156" s="80"/>
      <c r="AL156" s="80"/>
      <c r="AN156" s="80"/>
      <c r="AO156" s="80"/>
      <c r="AP156" s="80"/>
      <c r="AQ156" s="80"/>
      <c r="AR156" s="55">
        <f>SUM(I156:AQ156)</f>
        <v>0</v>
      </c>
    </row>
    <row r="157" spans="1:44" x14ac:dyDescent="0.3">
      <c r="A157" s="55">
        <v>156</v>
      </c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H157" s="80"/>
      <c r="AI157" s="80"/>
      <c r="AJ157" s="80"/>
      <c r="AK157" s="80"/>
      <c r="AL157" s="80"/>
      <c r="AN157" s="80"/>
      <c r="AO157" s="80"/>
      <c r="AP157" s="80"/>
      <c r="AQ157" s="80"/>
      <c r="AR157" s="55">
        <f>SUM(I157:AQ157)</f>
        <v>0</v>
      </c>
    </row>
    <row r="158" spans="1:44" x14ac:dyDescent="0.3">
      <c r="A158" s="55">
        <v>157</v>
      </c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H158" s="80"/>
      <c r="AI158" s="80"/>
      <c r="AJ158" s="80"/>
      <c r="AK158" s="80"/>
      <c r="AL158" s="80"/>
      <c r="AN158" s="80"/>
      <c r="AO158" s="80"/>
      <c r="AP158" s="80"/>
      <c r="AQ158" s="80"/>
      <c r="AR158" s="55">
        <f>SUM(I158:AQ158)</f>
        <v>0</v>
      </c>
    </row>
    <row r="159" spans="1:44" x14ac:dyDescent="0.3">
      <c r="A159" s="55">
        <v>158</v>
      </c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H159" s="80"/>
      <c r="AI159" s="80"/>
      <c r="AJ159" s="80"/>
      <c r="AK159" s="80"/>
      <c r="AL159" s="80"/>
      <c r="AN159" s="80"/>
      <c r="AO159" s="80"/>
      <c r="AP159" s="80"/>
      <c r="AQ159" s="80"/>
      <c r="AR159" s="55">
        <f>SUM(I159:AQ159)</f>
        <v>0</v>
      </c>
    </row>
    <row r="160" spans="1:44" x14ac:dyDescent="0.3">
      <c r="A160" s="55">
        <v>159</v>
      </c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H160" s="80"/>
      <c r="AI160" s="80"/>
      <c r="AJ160" s="80"/>
      <c r="AK160" s="80"/>
      <c r="AL160" s="80"/>
      <c r="AN160" s="80"/>
      <c r="AO160" s="80"/>
      <c r="AP160" s="80"/>
      <c r="AQ160" s="80"/>
      <c r="AR160" s="55">
        <f>SUM(I160:AQ160)</f>
        <v>0</v>
      </c>
    </row>
    <row r="161" spans="1:44" x14ac:dyDescent="0.3">
      <c r="A161" s="55">
        <v>160</v>
      </c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H161" s="80"/>
      <c r="AI161" s="80"/>
      <c r="AJ161" s="80"/>
      <c r="AK161" s="80"/>
      <c r="AL161" s="80"/>
      <c r="AN161" s="80"/>
      <c r="AO161" s="80"/>
      <c r="AP161" s="80"/>
      <c r="AQ161" s="80"/>
      <c r="AR161" s="55">
        <f>SUM(I161:AQ161)</f>
        <v>0</v>
      </c>
    </row>
    <row r="162" spans="1:44" x14ac:dyDescent="0.3">
      <c r="A162" s="55">
        <v>161</v>
      </c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H162" s="80"/>
      <c r="AI162" s="80"/>
      <c r="AJ162" s="80"/>
      <c r="AK162" s="80"/>
      <c r="AL162" s="80"/>
      <c r="AN162" s="80"/>
      <c r="AO162" s="80"/>
      <c r="AP162" s="80"/>
      <c r="AQ162" s="80"/>
      <c r="AR162" s="55">
        <f>SUM(I162:AQ162)</f>
        <v>0</v>
      </c>
    </row>
    <row r="163" spans="1:44" x14ac:dyDescent="0.3">
      <c r="A163" s="55">
        <v>162</v>
      </c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H163" s="80"/>
      <c r="AI163" s="80"/>
      <c r="AJ163" s="80"/>
      <c r="AK163" s="80"/>
      <c r="AL163" s="80"/>
      <c r="AN163" s="80"/>
      <c r="AO163" s="80"/>
      <c r="AP163" s="80"/>
      <c r="AQ163" s="80"/>
      <c r="AR163" s="55">
        <f>SUM(I163:AQ163)</f>
        <v>0</v>
      </c>
    </row>
    <row r="164" spans="1:44" x14ac:dyDescent="0.3">
      <c r="A164" s="55">
        <v>163</v>
      </c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H164" s="80"/>
      <c r="AI164" s="80"/>
      <c r="AJ164" s="80"/>
      <c r="AK164" s="80"/>
      <c r="AL164" s="80"/>
      <c r="AN164" s="80"/>
      <c r="AO164" s="80"/>
      <c r="AP164" s="80"/>
      <c r="AQ164" s="80"/>
      <c r="AR164" s="55">
        <f>SUM(I164:AQ164)</f>
        <v>0</v>
      </c>
    </row>
    <row r="165" spans="1:44" x14ac:dyDescent="0.3">
      <c r="A165" s="55">
        <v>164</v>
      </c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H165" s="80"/>
      <c r="AI165" s="80"/>
      <c r="AJ165" s="80"/>
      <c r="AK165" s="80"/>
      <c r="AL165" s="80"/>
      <c r="AN165" s="80"/>
      <c r="AO165" s="80"/>
      <c r="AP165" s="80"/>
      <c r="AQ165" s="80"/>
      <c r="AR165" s="55">
        <f>SUM(I165:AQ165)</f>
        <v>0</v>
      </c>
    </row>
    <row r="166" spans="1:44" x14ac:dyDescent="0.3">
      <c r="A166" s="55">
        <v>165</v>
      </c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H166" s="80"/>
      <c r="AI166" s="80"/>
      <c r="AJ166" s="80"/>
      <c r="AK166" s="80"/>
      <c r="AL166" s="80"/>
      <c r="AN166" s="80"/>
      <c r="AO166" s="80"/>
      <c r="AP166" s="80"/>
      <c r="AQ166" s="80"/>
      <c r="AR166" s="55">
        <f>SUM(I166:AQ166)</f>
        <v>0</v>
      </c>
    </row>
    <row r="167" spans="1:44" x14ac:dyDescent="0.3">
      <c r="A167" s="55">
        <v>166</v>
      </c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H167" s="80"/>
      <c r="AI167" s="80"/>
      <c r="AJ167" s="80"/>
      <c r="AK167" s="80"/>
      <c r="AL167" s="80"/>
      <c r="AN167" s="80"/>
      <c r="AO167" s="80"/>
      <c r="AP167" s="80"/>
      <c r="AQ167" s="80"/>
      <c r="AR167" s="55">
        <f>SUM(I167:AQ167)</f>
        <v>0</v>
      </c>
    </row>
    <row r="168" spans="1:44" x14ac:dyDescent="0.3">
      <c r="A168" s="55">
        <v>167</v>
      </c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H168" s="80"/>
      <c r="AI168" s="80"/>
      <c r="AJ168" s="80"/>
      <c r="AK168" s="80"/>
      <c r="AL168" s="80"/>
      <c r="AN168" s="80"/>
      <c r="AO168" s="80"/>
      <c r="AP168" s="80"/>
      <c r="AQ168" s="80"/>
      <c r="AR168" s="55">
        <f>SUM(I168:AQ168)</f>
        <v>0</v>
      </c>
    </row>
    <row r="169" spans="1:44" x14ac:dyDescent="0.3">
      <c r="A169" s="55">
        <v>168</v>
      </c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H169" s="80"/>
      <c r="AI169" s="80"/>
      <c r="AJ169" s="80"/>
      <c r="AK169" s="80"/>
      <c r="AL169" s="80"/>
      <c r="AN169" s="80"/>
      <c r="AO169" s="80"/>
      <c r="AP169" s="80"/>
      <c r="AQ169" s="80"/>
      <c r="AR169" s="55">
        <f>SUM(I169:AQ169)</f>
        <v>0</v>
      </c>
    </row>
    <row r="170" spans="1:44" x14ac:dyDescent="0.3">
      <c r="A170" s="55">
        <v>169</v>
      </c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H170" s="80"/>
      <c r="AI170" s="80"/>
      <c r="AJ170" s="80"/>
      <c r="AK170" s="80"/>
      <c r="AL170" s="80"/>
      <c r="AN170" s="80"/>
      <c r="AO170" s="80"/>
      <c r="AP170" s="80"/>
      <c r="AQ170" s="80"/>
      <c r="AR170" s="55">
        <f>SUM(I170:AQ170)</f>
        <v>0</v>
      </c>
    </row>
    <row r="171" spans="1:44" x14ac:dyDescent="0.3">
      <c r="A171" s="55">
        <v>170</v>
      </c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H171" s="80"/>
      <c r="AI171" s="80"/>
      <c r="AJ171" s="80"/>
      <c r="AK171" s="80"/>
      <c r="AL171" s="80"/>
      <c r="AN171" s="80"/>
      <c r="AO171" s="80"/>
      <c r="AP171" s="80"/>
      <c r="AQ171" s="80"/>
      <c r="AR171" s="55">
        <f>SUM(I171:AQ171)</f>
        <v>0</v>
      </c>
    </row>
    <row r="172" spans="1:44" x14ac:dyDescent="0.3">
      <c r="A172" s="55">
        <v>171</v>
      </c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H172" s="80"/>
      <c r="AI172" s="80"/>
      <c r="AJ172" s="80"/>
      <c r="AK172" s="80"/>
      <c r="AL172" s="80"/>
      <c r="AN172" s="80"/>
      <c r="AO172" s="80"/>
      <c r="AP172" s="80"/>
      <c r="AQ172" s="80"/>
      <c r="AR172" s="55">
        <f>SUM(I172:AQ172)</f>
        <v>0</v>
      </c>
    </row>
    <row r="173" spans="1:44" x14ac:dyDescent="0.3">
      <c r="A173" s="55">
        <v>172</v>
      </c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H173" s="80"/>
      <c r="AI173" s="80"/>
      <c r="AJ173" s="80"/>
      <c r="AK173" s="80"/>
      <c r="AL173" s="80"/>
      <c r="AN173" s="80"/>
      <c r="AO173" s="80"/>
      <c r="AP173" s="80"/>
      <c r="AQ173" s="80"/>
      <c r="AR173" s="55">
        <f>SUM(I173:AQ173)</f>
        <v>0</v>
      </c>
    </row>
    <row r="174" spans="1:44" x14ac:dyDescent="0.3">
      <c r="A174" s="55">
        <v>173</v>
      </c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H174" s="80"/>
      <c r="AI174" s="80"/>
      <c r="AJ174" s="80"/>
      <c r="AK174" s="80"/>
      <c r="AL174" s="80"/>
      <c r="AN174" s="80"/>
      <c r="AO174" s="80"/>
      <c r="AP174" s="80"/>
      <c r="AQ174" s="80"/>
      <c r="AR174" s="55">
        <f>SUM(I174:AQ174)</f>
        <v>0</v>
      </c>
    </row>
    <row r="175" spans="1:44" x14ac:dyDescent="0.3">
      <c r="A175" s="55">
        <v>174</v>
      </c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H175" s="80"/>
      <c r="AI175" s="80"/>
      <c r="AJ175" s="80"/>
      <c r="AK175" s="80"/>
      <c r="AL175" s="80"/>
      <c r="AN175" s="80"/>
      <c r="AO175" s="80"/>
      <c r="AP175" s="80"/>
      <c r="AQ175" s="80"/>
      <c r="AR175" s="55">
        <f>SUM(I175:AQ175)</f>
        <v>0</v>
      </c>
    </row>
    <row r="176" spans="1:44" x14ac:dyDescent="0.3">
      <c r="A176" s="55">
        <v>175</v>
      </c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H176" s="80"/>
      <c r="AI176" s="80"/>
      <c r="AJ176" s="80"/>
      <c r="AK176" s="80"/>
      <c r="AL176" s="80"/>
      <c r="AN176" s="80"/>
      <c r="AO176" s="80"/>
      <c r="AP176" s="80"/>
      <c r="AQ176" s="80"/>
      <c r="AR176" s="55">
        <f>SUM(I176:AQ176)</f>
        <v>0</v>
      </c>
    </row>
    <row r="177" spans="1:44" x14ac:dyDescent="0.3">
      <c r="A177" s="55">
        <v>176</v>
      </c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H177" s="80"/>
      <c r="AI177" s="80"/>
      <c r="AJ177" s="80"/>
      <c r="AK177" s="80"/>
      <c r="AL177" s="80"/>
      <c r="AN177" s="80"/>
      <c r="AO177" s="80"/>
      <c r="AP177" s="80"/>
      <c r="AQ177" s="80"/>
      <c r="AR177" s="55">
        <f>SUM(I177:AQ177)</f>
        <v>0</v>
      </c>
    </row>
    <row r="178" spans="1:44" x14ac:dyDescent="0.3">
      <c r="A178" s="55">
        <v>177</v>
      </c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H178" s="80"/>
      <c r="AI178" s="80"/>
      <c r="AJ178" s="80"/>
      <c r="AK178" s="80"/>
      <c r="AL178" s="80"/>
      <c r="AN178" s="80"/>
      <c r="AO178" s="80"/>
      <c r="AP178" s="80"/>
      <c r="AQ178" s="80"/>
      <c r="AR178" s="55">
        <f>SUM(I178:AQ178)</f>
        <v>0</v>
      </c>
    </row>
    <row r="179" spans="1:44" x14ac:dyDescent="0.3">
      <c r="A179" s="55">
        <v>178</v>
      </c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H179" s="80"/>
      <c r="AI179" s="80"/>
      <c r="AJ179" s="80"/>
      <c r="AK179" s="80"/>
      <c r="AL179" s="80"/>
      <c r="AN179" s="80"/>
      <c r="AO179" s="80"/>
      <c r="AP179" s="80"/>
      <c r="AQ179" s="80"/>
      <c r="AR179" s="55">
        <f>SUM(I179:AQ179)</f>
        <v>0</v>
      </c>
    </row>
    <row r="180" spans="1:44" x14ac:dyDescent="0.3">
      <c r="A180" s="55">
        <v>179</v>
      </c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H180" s="80"/>
      <c r="AI180" s="80"/>
      <c r="AJ180" s="80"/>
      <c r="AK180" s="80"/>
      <c r="AL180" s="80"/>
      <c r="AN180" s="80"/>
      <c r="AO180" s="80"/>
      <c r="AP180" s="80"/>
      <c r="AQ180" s="80"/>
      <c r="AR180" s="55">
        <f>SUM(I180:AQ180)</f>
        <v>0</v>
      </c>
    </row>
    <row r="181" spans="1:44" x14ac:dyDescent="0.3">
      <c r="A181" s="55">
        <v>180</v>
      </c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H181" s="80"/>
      <c r="AI181" s="80"/>
      <c r="AJ181" s="80"/>
      <c r="AK181" s="80"/>
      <c r="AL181" s="80"/>
      <c r="AN181" s="80"/>
      <c r="AO181" s="80"/>
      <c r="AP181" s="80"/>
      <c r="AQ181" s="80"/>
      <c r="AR181" s="55">
        <f>SUM(I181:AQ181)</f>
        <v>0</v>
      </c>
    </row>
    <row r="182" spans="1:44" x14ac:dyDescent="0.3">
      <c r="A182" s="55">
        <v>181</v>
      </c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H182" s="80"/>
      <c r="AI182" s="80"/>
      <c r="AJ182" s="80"/>
      <c r="AK182" s="80"/>
      <c r="AL182" s="80"/>
      <c r="AN182" s="80"/>
      <c r="AO182" s="80"/>
      <c r="AP182" s="80"/>
      <c r="AQ182" s="80"/>
      <c r="AR182" s="55">
        <f>SUM(I182:AQ182)</f>
        <v>0</v>
      </c>
    </row>
    <row r="183" spans="1:44" x14ac:dyDescent="0.3">
      <c r="A183" s="55">
        <v>182</v>
      </c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H183" s="80"/>
      <c r="AI183" s="80"/>
      <c r="AJ183" s="80"/>
      <c r="AK183" s="80"/>
      <c r="AL183" s="80"/>
      <c r="AN183" s="80"/>
      <c r="AO183" s="80"/>
      <c r="AP183" s="80"/>
      <c r="AQ183" s="80"/>
      <c r="AR183" s="55">
        <f>SUM(I183:AQ183)</f>
        <v>0</v>
      </c>
    </row>
    <row r="184" spans="1:44" x14ac:dyDescent="0.3">
      <c r="A184" s="55">
        <v>183</v>
      </c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H184" s="80"/>
      <c r="AI184" s="80"/>
      <c r="AJ184" s="80"/>
      <c r="AK184" s="80"/>
      <c r="AL184" s="80"/>
      <c r="AN184" s="80"/>
      <c r="AO184" s="80"/>
      <c r="AP184" s="80"/>
      <c r="AQ184" s="80"/>
      <c r="AR184" s="55">
        <f>SUM(I184:AQ184)</f>
        <v>0</v>
      </c>
    </row>
    <row r="185" spans="1:44" x14ac:dyDescent="0.3">
      <c r="A185" s="55">
        <v>184</v>
      </c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H185" s="80"/>
      <c r="AI185" s="80"/>
      <c r="AJ185" s="80"/>
      <c r="AK185" s="80"/>
      <c r="AL185" s="80"/>
      <c r="AN185" s="80"/>
      <c r="AO185" s="80"/>
      <c r="AP185" s="80"/>
      <c r="AQ185" s="80"/>
      <c r="AR185" s="55">
        <f>SUM(I185:AQ185)</f>
        <v>0</v>
      </c>
    </row>
    <row r="186" spans="1:44" x14ac:dyDescent="0.3">
      <c r="A186" s="55">
        <v>185</v>
      </c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H186" s="80"/>
      <c r="AI186" s="80"/>
      <c r="AJ186" s="80"/>
      <c r="AK186" s="80"/>
      <c r="AL186" s="80"/>
      <c r="AN186" s="80"/>
      <c r="AO186" s="80"/>
      <c r="AP186" s="80"/>
      <c r="AQ186" s="80"/>
      <c r="AR186" s="55">
        <f>SUM(I186:AQ186)</f>
        <v>0</v>
      </c>
    </row>
    <row r="187" spans="1:44" x14ac:dyDescent="0.3">
      <c r="A187" s="55">
        <v>186</v>
      </c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H187" s="80"/>
      <c r="AI187" s="80"/>
      <c r="AJ187" s="80"/>
      <c r="AK187" s="80"/>
      <c r="AL187" s="80"/>
      <c r="AN187" s="80"/>
      <c r="AO187" s="80"/>
      <c r="AP187" s="80"/>
      <c r="AQ187" s="80"/>
      <c r="AR187" s="55">
        <f>SUM(I187:AQ187)</f>
        <v>0</v>
      </c>
    </row>
    <row r="188" spans="1:44" x14ac:dyDescent="0.3">
      <c r="A188" s="55">
        <v>187</v>
      </c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H188" s="80"/>
      <c r="AI188" s="80"/>
      <c r="AJ188" s="80"/>
      <c r="AK188" s="80"/>
      <c r="AL188" s="80"/>
      <c r="AN188" s="80"/>
      <c r="AO188" s="80"/>
      <c r="AP188" s="80"/>
      <c r="AQ188" s="80"/>
      <c r="AR188" s="55">
        <f>SUM(I188:AQ188)</f>
        <v>0</v>
      </c>
    </row>
    <row r="189" spans="1:44" x14ac:dyDescent="0.3">
      <c r="A189" s="55">
        <v>188</v>
      </c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H189" s="80"/>
      <c r="AI189" s="80"/>
      <c r="AJ189" s="80"/>
      <c r="AK189" s="80"/>
      <c r="AL189" s="80"/>
      <c r="AN189" s="80"/>
      <c r="AO189" s="80"/>
      <c r="AP189" s="80"/>
      <c r="AQ189" s="80"/>
      <c r="AR189" s="55">
        <f>SUM(I189:AQ189)</f>
        <v>0</v>
      </c>
    </row>
    <row r="190" spans="1:44" x14ac:dyDescent="0.3">
      <c r="A190" s="55">
        <v>189</v>
      </c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H190" s="80"/>
      <c r="AI190" s="80"/>
      <c r="AJ190" s="80"/>
      <c r="AK190" s="80"/>
      <c r="AL190" s="80"/>
      <c r="AN190" s="80"/>
      <c r="AO190" s="80"/>
      <c r="AP190" s="80"/>
      <c r="AQ190" s="80"/>
      <c r="AR190" s="55">
        <f>SUM(I190:AQ190)</f>
        <v>0</v>
      </c>
    </row>
    <row r="191" spans="1:44" x14ac:dyDescent="0.3">
      <c r="A191" s="55">
        <v>190</v>
      </c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H191" s="80"/>
      <c r="AI191" s="80"/>
      <c r="AJ191" s="80"/>
      <c r="AK191" s="80"/>
      <c r="AL191" s="80"/>
      <c r="AN191" s="80"/>
      <c r="AO191" s="80"/>
      <c r="AP191" s="80"/>
      <c r="AQ191" s="80"/>
      <c r="AR191" s="55">
        <f>SUM(I191:AQ191)</f>
        <v>0</v>
      </c>
    </row>
    <row r="192" spans="1:44" x14ac:dyDescent="0.3">
      <c r="A192" s="55">
        <v>191</v>
      </c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H192" s="80"/>
      <c r="AI192" s="80"/>
      <c r="AJ192" s="80"/>
      <c r="AK192" s="80"/>
      <c r="AL192" s="80"/>
      <c r="AN192" s="80"/>
      <c r="AO192" s="80"/>
      <c r="AP192" s="80"/>
      <c r="AQ192" s="80"/>
      <c r="AR192" s="55">
        <f>SUM(I192:AQ192)</f>
        <v>0</v>
      </c>
    </row>
    <row r="193" spans="1:44" x14ac:dyDescent="0.3">
      <c r="A193" s="55">
        <v>192</v>
      </c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H193" s="80"/>
      <c r="AI193" s="80"/>
      <c r="AJ193" s="80"/>
      <c r="AK193" s="80"/>
      <c r="AL193" s="80"/>
      <c r="AN193" s="80"/>
      <c r="AO193" s="80"/>
      <c r="AP193" s="80"/>
      <c r="AQ193" s="80"/>
      <c r="AR193" s="55">
        <f>SUM(I193:AQ193)</f>
        <v>0</v>
      </c>
    </row>
    <row r="194" spans="1:44" x14ac:dyDescent="0.3">
      <c r="A194" s="55">
        <v>193</v>
      </c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H194" s="80"/>
      <c r="AI194" s="80"/>
      <c r="AJ194" s="80"/>
      <c r="AK194" s="80"/>
      <c r="AL194" s="80"/>
      <c r="AN194" s="80"/>
      <c r="AO194" s="80"/>
      <c r="AP194" s="80"/>
      <c r="AQ194" s="80"/>
      <c r="AR194" s="55">
        <f>SUM(I194:AQ194)</f>
        <v>0</v>
      </c>
    </row>
    <row r="195" spans="1:44" x14ac:dyDescent="0.3">
      <c r="A195" s="55">
        <v>194</v>
      </c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H195" s="80"/>
      <c r="AI195" s="80"/>
      <c r="AJ195" s="80"/>
      <c r="AK195" s="80"/>
      <c r="AL195" s="80"/>
      <c r="AN195" s="80"/>
      <c r="AO195" s="80"/>
      <c r="AP195" s="80"/>
      <c r="AQ195" s="80"/>
      <c r="AR195" s="55">
        <f>SUM(I195:AQ195)</f>
        <v>0</v>
      </c>
    </row>
    <row r="196" spans="1:44" x14ac:dyDescent="0.3">
      <c r="A196" s="55">
        <v>195</v>
      </c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H196" s="80"/>
      <c r="AI196" s="80"/>
      <c r="AJ196" s="80"/>
      <c r="AK196" s="80"/>
      <c r="AL196" s="80"/>
      <c r="AN196" s="80"/>
      <c r="AO196" s="80"/>
      <c r="AP196" s="80"/>
      <c r="AQ196" s="80"/>
      <c r="AR196" s="55">
        <f>SUM(I196:AQ196)</f>
        <v>0</v>
      </c>
    </row>
    <row r="197" spans="1:44" x14ac:dyDescent="0.3">
      <c r="A197" s="55">
        <v>196</v>
      </c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H197" s="80"/>
      <c r="AI197" s="80"/>
      <c r="AJ197" s="80"/>
      <c r="AK197" s="80"/>
      <c r="AL197" s="80"/>
      <c r="AN197" s="80"/>
      <c r="AO197" s="80"/>
      <c r="AP197" s="80"/>
      <c r="AQ197" s="80"/>
      <c r="AR197" s="55">
        <f>SUM(I197:AQ197)</f>
        <v>0</v>
      </c>
    </row>
    <row r="198" spans="1:44" x14ac:dyDescent="0.3">
      <c r="A198" s="55">
        <v>197</v>
      </c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H198" s="80"/>
      <c r="AI198" s="80"/>
      <c r="AJ198" s="80"/>
      <c r="AK198" s="80"/>
      <c r="AL198" s="80"/>
      <c r="AN198" s="80"/>
      <c r="AO198" s="80"/>
      <c r="AP198" s="80"/>
      <c r="AQ198" s="80"/>
      <c r="AR198" s="55">
        <f>SUM(I198:AQ198)</f>
        <v>0</v>
      </c>
    </row>
    <row r="199" spans="1:44" x14ac:dyDescent="0.3">
      <c r="A199" s="55">
        <v>198</v>
      </c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H199" s="80"/>
      <c r="AI199" s="80"/>
      <c r="AJ199" s="80"/>
      <c r="AK199" s="80"/>
      <c r="AL199" s="80"/>
      <c r="AN199" s="80"/>
      <c r="AO199" s="80"/>
      <c r="AP199" s="80"/>
      <c r="AQ199" s="80"/>
      <c r="AR199" s="55">
        <f>SUM(I199:AQ199)</f>
        <v>0</v>
      </c>
    </row>
    <row r="200" spans="1:44" x14ac:dyDescent="0.3">
      <c r="A200" s="55">
        <v>199</v>
      </c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H200" s="80"/>
      <c r="AI200" s="80"/>
      <c r="AJ200" s="80"/>
      <c r="AK200" s="80"/>
      <c r="AL200" s="80"/>
      <c r="AN200" s="80"/>
      <c r="AO200" s="80"/>
      <c r="AP200" s="80"/>
      <c r="AQ200" s="80"/>
      <c r="AR200" s="55">
        <f>SUM(I200:AQ200)</f>
        <v>0</v>
      </c>
    </row>
    <row r="201" spans="1:44" x14ac:dyDescent="0.3">
      <c r="A201" s="55">
        <v>200</v>
      </c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H201" s="80"/>
      <c r="AI201" s="80"/>
      <c r="AJ201" s="80"/>
      <c r="AK201" s="80"/>
      <c r="AL201" s="80"/>
      <c r="AN201" s="80"/>
      <c r="AO201" s="80"/>
      <c r="AP201" s="80"/>
      <c r="AQ201" s="80"/>
      <c r="AR201" s="55">
        <f>SUM(I201:AQ201)</f>
        <v>0</v>
      </c>
    </row>
    <row r="202" spans="1:44" x14ac:dyDescent="0.3">
      <c r="A202" s="55">
        <v>201</v>
      </c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H202" s="80"/>
      <c r="AI202" s="80"/>
      <c r="AJ202" s="80"/>
      <c r="AK202" s="80"/>
      <c r="AL202" s="80"/>
      <c r="AN202" s="80"/>
      <c r="AO202" s="80"/>
      <c r="AP202" s="80"/>
      <c r="AQ202" s="80"/>
      <c r="AR202" s="55">
        <f>SUM(I202:AQ202)</f>
        <v>0</v>
      </c>
    </row>
    <row r="203" spans="1:44" x14ac:dyDescent="0.3">
      <c r="A203" s="55">
        <v>202</v>
      </c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H203" s="80"/>
      <c r="AI203" s="80"/>
      <c r="AJ203" s="80"/>
      <c r="AK203" s="80"/>
      <c r="AL203" s="80"/>
      <c r="AN203" s="80"/>
      <c r="AO203" s="80"/>
      <c r="AP203" s="80"/>
      <c r="AQ203" s="80"/>
      <c r="AR203" s="55">
        <f>SUM(I203:AQ203)</f>
        <v>0</v>
      </c>
    </row>
    <row r="204" spans="1:44" x14ac:dyDescent="0.3">
      <c r="A204" s="55">
        <v>203</v>
      </c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H204" s="80"/>
      <c r="AI204" s="80"/>
      <c r="AJ204" s="80"/>
      <c r="AK204" s="80"/>
      <c r="AL204" s="80"/>
      <c r="AN204" s="80"/>
      <c r="AO204" s="80"/>
      <c r="AP204" s="80"/>
      <c r="AQ204" s="80"/>
      <c r="AR204" s="55">
        <f>SUM(I204:AQ204)</f>
        <v>0</v>
      </c>
    </row>
    <row r="205" spans="1:44" x14ac:dyDescent="0.3">
      <c r="A205" s="55">
        <v>204</v>
      </c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H205" s="80"/>
      <c r="AI205" s="80"/>
      <c r="AJ205" s="80"/>
      <c r="AK205" s="80"/>
      <c r="AL205" s="80"/>
      <c r="AN205" s="80"/>
      <c r="AO205" s="80"/>
      <c r="AP205" s="80"/>
      <c r="AQ205" s="80"/>
      <c r="AR205" s="55">
        <f>SUM(I205:AQ205)</f>
        <v>0</v>
      </c>
    </row>
    <row r="206" spans="1:44" x14ac:dyDescent="0.3">
      <c r="A206" s="55">
        <v>205</v>
      </c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H206" s="80"/>
      <c r="AI206" s="80"/>
      <c r="AJ206" s="80"/>
      <c r="AK206" s="80"/>
      <c r="AL206" s="80"/>
      <c r="AN206" s="80"/>
      <c r="AO206" s="80"/>
      <c r="AP206" s="80"/>
      <c r="AQ206" s="80"/>
      <c r="AR206" s="55">
        <f>SUM(I206:AQ206)</f>
        <v>0</v>
      </c>
    </row>
    <row r="207" spans="1:44" x14ac:dyDescent="0.3">
      <c r="A207" s="55">
        <v>206</v>
      </c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H207" s="80"/>
      <c r="AI207" s="80"/>
      <c r="AJ207" s="80"/>
      <c r="AK207" s="80"/>
      <c r="AL207" s="80"/>
      <c r="AN207" s="80"/>
      <c r="AO207" s="80"/>
      <c r="AP207" s="80"/>
      <c r="AQ207" s="80"/>
      <c r="AR207" s="55">
        <f>SUM(I207:AQ207)</f>
        <v>0</v>
      </c>
    </row>
    <row r="208" spans="1:44" x14ac:dyDescent="0.3">
      <c r="A208" s="55">
        <v>207</v>
      </c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H208" s="80"/>
      <c r="AI208" s="80"/>
      <c r="AJ208" s="80"/>
      <c r="AK208" s="80"/>
      <c r="AL208" s="80"/>
      <c r="AN208" s="80"/>
      <c r="AO208" s="80"/>
      <c r="AP208" s="80"/>
      <c r="AQ208" s="80"/>
      <c r="AR208" s="55">
        <f>SUM(I208:AQ208)</f>
        <v>0</v>
      </c>
    </row>
    <row r="209" spans="1:44" x14ac:dyDescent="0.3">
      <c r="A209" s="55">
        <v>208</v>
      </c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H209" s="80"/>
      <c r="AI209" s="80"/>
      <c r="AJ209" s="80"/>
      <c r="AK209" s="80"/>
      <c r="AL209" s="80"/>
      <c r="AN209" s="80"/>
      <c r="AO209" s="80"/>
      <c r="AP209" s="80"/>
      <c r="AQ209" s="80"/>
      <c r="AR209" s="55">
        <f>SUM(I209:AQ209)</f>
        <v>0</v>
      </c>
    </row>
    <row r="210" spans="1:44" x14ac:dyDescent="0.3">
      <c r="A210" s="55">
        <v>209</v>
      </c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H210" s="80"/>
      <c r="AI210" s="80"/>
      <c r="AJ210" s="80"/>
      <c r="AK210" s="80"/>
      <c r="AL210" s="80"/>
      <c r="AN210" s="80"/>
      <c r="AO210" s="80"/>
      <c r="AP210" s="80"/>
      <c r="AQ210" s="80"/>
      <c r="AR210" s="55">
        <f>SUM(I210:AQ210)</f>
        <v>0</v>
      </c>
    </row>
    <row r="211" spans="1:44" x14ac:dyDescent="0.3">
      <c r="A211" s="55">
        <v>210</v>
      </c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H211" s="80"/>
      <c r="AI211" s="80"/>
      <c r="AJ211" s="80"/>
      <c r="AK211" s="80"/>
      <c r="AL211" s="80"/>
      <c r="AN211" s="80"/>
      <c r="AO211" s="80"/>
      <c r="AP211" s="80"/>
      <c r="AQ211" s="80"/>
      <c r="AR211" s="55">
        <f>SUM(I211:AQ211)</f>
        <v>0</v>
      </c>
    </row>
    <row r="212" spans="1:44" x14ac:dyDescent="0.3">
      <c r="A212" s="55">
        <v>211</v>
      </c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H212" s="80"/>
      <c r="AI212" s="80"/>
      <c r="AJ212" s="80"/>
      <c r="AK212" s="80"/>
      <c r="AL212" s="80"/>
      <c r="AN212" s="80"/>
      <c r="AO212" s="80"/>
      <c r="AP212" s="80"/>
      <c r="AQ212" s="80"/>
      <c r="AR212" s="55">
        <f>SUM(I212:AQ212)</f>
        <v>0</v>
      </c>
    </row>
    <row r="213" spans="1:44" x14ac:dyDescent="0.3">
      <c r="A213" s="55">
        <v>212</v>
      </c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H213" s="80"/>
      <c r="AI213" s="80"/>
      <c r="AJ213" s="80"/>
      <c r="AK213" s="80"/>
      <c r="AL213" s="80"/>
      <c r="AN213" s="80"/>
      <c r="AO213" s="80"/>
      <c r="AP213" s="80"/>
      <c r="AQ213" s="80"/>
      <c r="AR213" s="55">
        <f>SUM(I213:AQ213)</f>
        <v>0</v>
      </c>
    </row>
    <row r="214" spans="1:44" x14ac:dyDescent="0.3">
      <c r="A214" s="55">
        <v>213</v>
      </c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H214" s="80"/>
      <c r="AI214" s="80"/>
      <c r="AJ214" s="80"/>
      <c r="AK214" s="80"/>
      <c r="AL214" s="80"/>
      <c r="AN214" s="80"/>
      <c r="AO214" s="80"/>
      <c r="AP214" s="80"/>
      <c r="AQ214" s="80"/>
      <c r="AR214" s="55">
        <f>SUM(I214:AQ214)</f>
        <v>0</v>
      </c>
    </row>
    <row r="215" spans="1:44" x14ac:dyDescent="0.3">
      <c r="A215" s="55">
        <v>214</v>
      </c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H215" s="80"/>
      <c r="AI215" s="80"/>
      <c r="AJ215" s="80"/>
      <c r="AK215" s="80"/>
      <c r="AL215" s="80"/>
      <c r="AN215" s="80"/>
      <c r="AO215" s="80"/>
      <c r="AP215" s="80"/>
      <c r="AQ215" s="80"/>
      <c r="AR215" s="55">
        <f>SUM(I215:AQ215)</f>
        <v>0</v>
      </c>
    </row>
    <row r="216" spans="1:44" x14ac:dyDescent="0.3">
      <c r="A216" s="55">
        <v>215</v>
      </c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H216" s="80"/>
      <c r="AI216" s="80"/>
      <c r="AJ216" s="80"/>
      <c r="AK216" s="80"/>
      <c r="AL216" s="80"/>
      <c r="AN216" s="80"/>
      <c r="AO216" s="80"/>
      <c r="AP216" s="80"/>
      <c r="AQ216" s="80"/>
      <c r="AR216" s="55">
        <f>SUM(I216:AQ216)</f>
        <v>0</v>
      </c>
    </row>
    <row r="217" spans="1:44" x14ac:dyDescent="0.3">
      <c r="A217" s="55">
        <v>216</v>
      </c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H217" s="80"/>
      <c r="AI217" s="80"/>
      <c r="AJ217" s="80"/>
      <c r="AK217" s="80"/>
      <c r="AL217" s="80"/>
      <c r="AN217" s="80"/>
      <c r="AO217" s="80"/>
      <c r="AP217" s="80"/>
      <c r="AQ217" s="80"/>
      <c r="AR217" s="55">
        <f>SUM(I217:AQ217)</f>
        <v>0</v>
      </c>
    </row>
    <row r="218" spans="1:44" x14ac:dyDescent="0.3">
      <c r="A218" s="55">
        <v>217</v>
      </c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H218" s="80"/>
      <c r="AI218" s="80"/>
      <c r="AJ218" s="80"/>
      <c r="AK218" s="80"/>
      <c r="AL218" s="80"/>
      <c r="AN218" s="80"/>
      <c r="AO218" s="80"/>
      <c r="AP218" s="80"/>
      <c r="AQ218" s="80"/>
      <c r="AR218" s="55">
        <f>SUM(I218:AQ218)</f>
        <v>0</v>
      </c>
    </row>
    <row r="219" spans="1:44" x14ac:dyDescent="0.3">
      <c r="A219" s="55">
        <v>218</v>
      </c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H219" s="80"/>
      <c r="AI219" s="80"/>
      <c r="AJ219" s="80"/>
      <c r="AK219" s="80"/>
      <c r="AL219" s="80"/>
      <c r="AN219" s="80"/>
      <c r="AO219" s="80"/>
      <c r="AP219" s="80"/>
      <c r="AQ219" s="80"/>
      <c r="AR219" s="55">
        <f>SUM(I219:AQ219)</f>
        <v>0</v>
      </c>
    </row>
    <row r="220" spans="1:44" x14ac:dyDescent="0.3">
      <c r="A220" s="55">
        <v>219</v>
      </c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H220" s="80"/>
      <c r="AI220" s="80"/>
      <c r="AJ220" s="80"/>
      <c r="AK220" s="80"/>
      <c r="AL220" s="80"/>
      <c r="AN220" s="80"/>
      <c r="AO220" s="80"/>
      <c r="AP220" s="80"/>
      <c r="AQ220" s="80"/>
      <c r="AR220" s="55">
        <f>SUM(I220:AQ220)</f>
        <v>0</v>
      </c>
    </row>
    <row r="221" spans="1:44" x14ac:dyDescent="0.3">
      <c r="A221" s="55">
        <v>220</v>
      </c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H221" s="80"/>
      <c r="AI221" s="80"/>
      <c r="AJ221" s="80"/>
      <c r="AK221" s="80"/>
      <c r="AL221" s="80"/>
      <c r="AN221" s="80"/>
      <c r="AO221" s="80"/>
      <c r="AP221" s="80"/>
      <c r="AQ221" s="80"/>
      <c r="AR221" s="55">
        <f>SUM(I221:AQ221)</f>
        <v>0</v>
      </c>
    </row>
    <row r="222" spans="1:44" x14ac:dyDescent="0.3">
      <c r="A222" s="55">
        <v>221</v>
      </c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H222" s="80"/>
      <c r="AI222" s="80"/>
      <c r="AJ222" s="80"/>
      <c r="AK222" s="80"/>
      <c r="AL222" s="80"/>
      <c r="AN222" s="80"/>
      <c r="AO222" s="80"/>
      <c r="AP222" s="80"/>
      <c r="AQ222" s="80"/>
      <c r="AR222" s="55">
        <f>SUM(I222:AQ222)</f>
        <v>0</v>
      </c>
    </row>
    <row r="223" spans="1:44" x14ac:dyDescent="0.3">
      <c r="A223" s="55">
        <v>222</v>
      </c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H223" s="80"/>
      <c r="AI223" s="80"/>
      <c r="AJ223" s="80"/>
      <c r="AK223" s="80"/>
      <c r="AL223" s="80"/>
      <c r="AN223" s="80"/>
      <c r="AO223" s="80"/>
      <c r="AP223" s="80"/>
      <c r="AQ223" s="80"/>
      <c r="AR223" s="55">
        <f>SUM(I223:AQ223)</f>
        <v>0</v>
      </c>
    </row>
    <row r="224" spans="1:44" x14ac:dyDescent="0.3">
      <c r="A224" s="55">
        <v>223</v>
      </c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H224" s="80"/>
      <c r="AI224" s="80"/>
      <c r="AJ224" s="80"/>
      <c r="AK224" s="80"/>
      <c r="AL224" s="80"/>
      <c r="AN224" s="80"/>
      <c r="AO224" s="80"/>
      <c r="AP224" s="80"/>
      <c r="AQ224" s="80"/>
      <c r="AR224" s="55">
        <f>SUM(I224:AQ224)</f>
        <v>0</v>
      </c>
    </row>
    <row r="225" spans="1:44" x14ac:dyDescent="0.3">
      <c r="A225" s="55">
        <v>224</v>
      </c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H225" s="80"/>
      <c r="AI225" s="80"/>
      <c r="AJ225" s="80"/>
      <c r="AK225" s="80"/>
      <c r="AL225" s="80"/>
      <c r="AN225" s="80"/>
      <c r="AO225" s="80"/>
      <c r="AP225" s="80"/>
      <c r="AQ225" s="80"/>
      <c r="AR225" s="55">
        <f>SUM(I225:AQ225)</f>
        <v>0</v>
      </c>
    </row>
    <row r="226" spans="1:44" x14ac:dyDescent="0.3">
      <c r="A226" s="55">
        <v>225</v>
      </c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H226" s="80"/>
      <c r="AI226" s="80"/>
      <c r="AJ226" s="80"/>
      <c r="AK226" s="80"/>
      <c r="AL226" s="80"/>
      <c r="AN226" s="80"/>
      <c r="AO226" s="80"/>
      <c r="AP226" s="80"/>
      <c r="AQ226" s="80"/>
      <c r="AR226" s="55">
        <f>SUM(I226:AQ226)</f>
        <v>0</v>
      </c>
    </row>
    <row r="227" spans="1:44" x14ac:dyDescent="0.3">
      <c r="A227" s="55">
        <v>226</v>
      </c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H227" s="80"/>
      <c r="AI227" s="80"/>
      <c r="AJ227" s="80"/>
      <c r="AK227" s="80"/>
      <c r="AL227" s="80"/>
      <c r="AN227" s="80"/>
      <c r="AO227" s="80"/>
      <c r="AP227" s="80"/>
      <c r="AQ227" s="80"/>
      <c r="AR227" s="55">
        <f>SUM(I227:AQ227)</f>
        <v>0</v>
      </c>
    </row>
    <row r="228" spans="1:44" x14ac:dyDescent="0.3">
      <c r="A228" s="55">
        <v>227</v>
      </c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H228" s="80"/>
      <c r="AI228" s="80"/>
      <c r="AJ228" s="80"/>
      <c r="AK228" s="80"/>
      <c r="AL228" s="80"/>
      <c r="AN228" s="80"/>
      <c r="AO228" s="80"/>
      <c r="AP228" s="80"/>
      <c r="AQ228" s="80"/>
      <c r="AR228" s="55">
        <f>SUM(I228:AQ228)</f>
        <v>0</v>
      </c>
    </row>
    <row r="229" spans="1:44" x14ac:dyDescent="0.3">
      <c r="A229" s="55">
        <v>228</v>
      </c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H229" s="80"/>
      <c r="AI229" s="80"/>
      <c r="AJ229" s="80"/>
      <c r="AK229" s="80"/>
      <c r="AL229" s="80"/>
      <c r="AN229" s="80"/>
      <c r="AO229" s="80"/>
      <c r="AP229" s="80"/>
      <c r="AQ229" s="80"/>
      <c r="AR229" s="55">
        <f>SUM(I229:AQ229)</f>
        <v>0</v>
      </c>
    </row>
    <row r="230" spans="1:44" x14ac:dyDescent="0.3">
      <c r="A230" s="55">
        <v>229</v>
      </c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H230" s="80"/>
      <c r="AI230" s="80"/>
      <c r="AJ230" s="80"/>
      <c r="AK230" s="80"/>
      <c r="AL230" s="80"/>
      <c r="AN230" s="80"/>
      <c r="AO230" s="80"/>
      <c r="AP230" s="80"/>
      <c r="AQ230" s="80"/>
      <c r="AR230" s="55">
        <f>SUM(I230:AQ230)</f>
        <v>0</v>
      </c>
    </row>
    <row r="231" spans="1:44" x14ac:dyDescent="0.3">
      <c r="A231" s="55">
        <v>230</v>
      </c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H231" s="80"/>
      <c r="AI231" s="80"/>
      <c r="AJ231" s="80"/>
      <c r="AK231" s="80"/>
      <c r="AL231" s="80"/>
      <c r="AN231" s="80"/>
      <c r="AO231" s="80"/>
      <c r="AP231" s="80"/>
      <c r="AQ231" s="80"/>
      <c r="AR231" s="55">
        <f>SUM(I231:AQ231)</f>
        <v>0</v>
      </c>
    </row>
    <row r="232" spans="1:44" x14ac:dyDescent="0.3">
      <c r="A232" s="55">
        <v>231</v>
      </c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H232" s="80"/>
      <c r="AI232" s="80"/>
      <c r="AJ232" s="80"/>
      <c r="AK232" s="80"/>
      <c r="AL232" s="80"/>
      <c r="AN232" s="80"/>
      <c r="AO232" s="80"/>
      <c r="AP232" s="80"/>
      <c r="AQ232" s="80"/>
      <c r="AR232" s="55">
        <f>SUM(I232:AQ232)</f>
        <v>0</v>
      </c>
    </row>
    <row r="233" spans="1:44" x14ac:dyDescent="0.3">
      <c r="A233" s="55">
        <v>232</v>
      </c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H233" s="80"/>
      <c r="AI233" s="80"/>
      <c r="AJ233" s="80"/>
      <c r="AK233" s="80"/>
      <c r="AL233" s="80"/>
      <c r="AN233" s="80"/>
      <c r="AO233" s="80"/>
      <c r="AP233" s="80"/>
      <c r="AQ233" s="80"/>
      <c r="AR233" s="55">
        <f>SUM(I233:AQ233)</f>
        <v>0</v>
      </c>
    </row>
    <row r="234" spans="1:44" x14ac:dyDescent="0.3">
      <c r="A234" s="55">
        <v>233</v>
      </c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H234" s="80"/>
      <c r="AI234" s="80"/>
      <c r="AJ234" s="80"/>
      <c r="AK234" s="80"/>
      <c r="AL234" s="80"/>
      <c r="AN234" s="80"/>
      <c r="AO234" s="80"/>
      <c r="AP234" s="80"/>
      <c r="AQ234" s="80"/>
      <c r="AR234" s="55">
        <f>SUM(I234:AQ234)</f>
        <v>0</v>
      </c>
    </row>
    <row r="235" spans="1:44" x14ac:dyDescent="0.3">
      <c r="A235" s="55">
        <v>234</v>
      </c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H235" s="80"/>
      <c r="AI235" s="80"/>
      <c r="AJ235" s="80"/>
      <c r="AK235" s="80"/>
      <c r="AL235" s="80"/>
      <c r="AN235" s="80"/>
      <c r="AO235" s="80"/>
      <c r="AP235" s="80"/>
      <c r="AQ235" s="80"/>
      <c r="AR235" s="55">
        <f>SUM(I235:AQ235)</f>
        <v>0</v>
      </c>
    </row>
    <row r="236" spans="1:44" x14ac:dyDescent="0.3">
      <c r="A236" s="55">
        <v>235</v>
      </c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H236" s="80"/>
      <c r="AI236" s="80"/>
      <c r="AJ236" s="80"/>
      <c r="AK236" s="80"/>
      <c r="AL236" s="80"/>
      <c r="AN236" s="80"/>
      <c r="AO236" s="80"/>
      <c r="AP236" s="80"/>
      <c r="AQ236" s="80"/>
      <c r="AR236" s="55">
        <f>SUM(I236:AQ236)</f>
        <v>0</v>
      </c>
    </row>
    <row r="237" spans="1:44" x14ac:dyDescent="0.3">
      <c r="A237" s="55">
        <v>236</v>
      </c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H237" s="80"/>
      <c r="AI237" s="80"/>
      <c r="AJ237" s="80"/>
      <c r="AK237" s="80"/>
      <c r="AL237" s="80"/>
      <c r="AN237" s="80"/>
      <c r="AO237" s="80"/>
      <c r="AP237" s="80"/>
      <c r="AQ237" s="80"/>
      <c r="AR237" s="55">
        <f>SUM(I237:AQ237)</f>
        <v>0</v>
      </c>
    </row>
    <row r="238" spans="1:44" x14ac:dyDescent="0.3">
      <c r="A238" s="55">
        <v>237</v>
      </c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H238" s="80"/>
      <c r="AI238" s="80"/>
      <c r="AJ238" s="80"/>
      <c r="AK238" s="80"/>
      <c r="AL238" s="80"/>
      <c r="AN238" s="80"/>
      <c r="AO238" s="80"/>
      <c r="AP238" s="80"/>
      <c r="AQ238" s="80"/>
      <c r="AR238" s="55">
        <f>SUM(I238:AQ238)</f>
        <v>0</v>
      </c>
    </row>
    <row r="239" spans="1:44" x14ac:dyDescent="0.3">
      <c r="A239" s="55">
        <v>238</v>
      </c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H239" s="80"/>
      <c r="AI239" s="80"/>
      <c r="AJ239" s="80"/>
      <c r="AK239" s="80"/>
      <c r="AL239" s="80"/>
      <c r="AN239" s="80"/>
      <c r="AO239" s="80"/>
      <c r="AP239" s="80"/>
      <c r="AQ239" s="80"/>
      <c r="AR239" s="55">
        <f>SUM(I239:AQ239)</f>
        <v>0</v>
      </c>
    </row>
    <row r="240" spans="1:44" x14ac:dyDescent="0.3">
      <c r="A240" s="55">
        <v>239</v>
      </c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H240" s="80"/>
      <c r="AI240" s="80"/>
      <c r="AJ240" s="80"/>
      <c r="AK240" s="80"/>
      <c r="AL240" s="80"/>
      <c r="AN240" s="80"/>
      <c r="AO240" s="80"/>
      <c r="AP240" s="80"/>
      <c r="AQ240" s="80"/>
      <c r="AR240" s="55">
        <f>SUM(I240:AQ240)</f>
        <v>0</v>
      </c>
    </row>
    <row r="241" spans="1:44" x14ac:dyDescent="0.3">
      <c r="A241" s="55">
        <v>240</v>
      </c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H241" s="80"/>
      <c r="AI241" s="80"/>
      <c r="AJ241" s="80"/>
      <c r="AK241" s="80"/>
      <c r="AL241" s="80"/>
      <c r="AN241" s="80"/>
      <c r="AO241" s="80"/>
      <c r="AP241" s="80"/>
      <c r="AQ241" s="80"/>
      <c r="AR241" s="55">
        <f>SUM(I241:AQ241)</f>
        <v>0</v>
      </c>
    </row>
    <row r="242" spans="1:44" x14ac:dyDescent="0.3">
      <c r="A242" s="55">
        <v>241</v>
      </c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H242" s="80"/>
      <c r="AI242" s="80"/>
      <c r="AJ242" s="80"/>
      <c r="AK242" s="80"/>
      <c r="AL242" s="80"/>
      <c r="AN242" s="80"/>
      <c r="AO242" s="80"/>
      <c r="AP242" s="80"/>
      <c r="AQ242" s="80"/>
      <c r="AR242" s="55">
        <f>SUM(I242:AQ242)</f>
        <v>0</v>
      </c>
    </row>
    <row r="243" spans="1:44" x14ac:dyDescent="0.3">
      <c r="A243" s="55">
        <v>242</v>
      </c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H243" s="80"/>
      <c r="AI243" s="80"/>
      <c r="AJ243" s="80"/>
      <c r="AK243" s="80"/>
      <c r="AL243" s="80"/>
      <c r="AN243" s="80"/>
      <c r="AO243" s="80"/>
      <c r="AP243" s="80"/>
      <c r="AQ243" s="80"/>
      <c r="AR243" s="55">
        <f>SUM(I243:AQ243)</f>
        <v>0</v>
      </c>
    </row>
    <row r="244" spans="1:44" x14ac:dyDescent="0.3">
      <c r="A244" s="55">
        <v>243</v>
      </c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H244" s="80"/>
      <c r="AI244" s="80"/>
      <c r="AJ244" s="80"/>
      <c r="AK244" s="80"/>
      <c r="AL244" s="80"/>
      <c r="AN244" s="80"/>
      <c r="AO244" s="80"/>
      <c r="AP244" s="80"/>
      <c r="AQ244" s="80"/>
      <c r="AR244" s="55">
        <f>SUM(I244:AQ244)</f>
        <v>0</v>
      </c>
    </row>
    <row r="245" spans="1:44" x14ac:dyDescent="0.3">
      <c r="A245" s="55">
        <v>244</v>
      </c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H245" s="80"/>
      <c r="AI245" s="80"/>
      <c r="AJ245" s="80"/>
      <c r="AK245" s="80"/>
      <c r="AL245" s="80"/>
      <c r="AN245" s="80"/>
      <c r="AO245" s="80"/>
      <c r="AP245" s="80"/>
      <c r="AQ245" s="80"/>
      <c r="AR245" s="55">
        <f>SUM(I245:AQ245)</f>
        <v>0</v>
      </c>
    </row>
    <row r="246" spans="1:44" x14ac:dyDescent="0.3">
      <c r="A246" s="55">
        <v>245</v>
      </c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H246" s="80"/>
      <c r="AI246" s="80"/>
      <c r="AJ246" s="80"/>
      <c r="AK246" s="80"/>
      <c r="AL246" s="80"/>
      <c r="AN246" s="80"/>
      <c r="AO246" s="80"/>
      <c r="AP246" s="80"/>
      <c r="AQ246" s="80"/>
      <c r="AR246" s="55">
        <f>SUM(I246:AQ246)</f>
        <v>0</v>
      </c>
    </row>
    <row r="247" spans="1:44" x14ac:dyDescent="0.3">
      <c r="A247" s="55">
        <v>246</v>
      </c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H247" s="80"/>
      <c r="AI247" s="80"/>
      <c r="AJ247" s="80"/>
      <c r="AK247" s="80"/>
      <c r="AL247" s="80"/>
      <c r="AN247" s="80"/>
      <c r="AO247" s="80"/>
      <c r="AP247" s="80"/>
      <c r="AQ247" s="80"/>
      <c r="AR247" s="55">
        <f>SUM(I247:AQ247)</f>
        <v>0</v>
      </c>
    </row>
    <row r="248" spans="1:44" x14ac:dyDescent="0.3">
      <c r="A248" s="55">
        <v>247</v>
      </c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H248" s="80"/>
      <c r="AI248" s="80"/>
      <c r="AJ248" s="80"/>
      <c r="AK248" s="80"/>
      <c r="AL248" s="80"/>
      <c r="AN248" s="80"/>
      <c r="AO248" s="80"/>
      <c r="AP248" s="80"/>
      <c r="AQ248" s="80"/>
      <c r="AR248" s="55">
        <f>SUM(I248:AQ248)</f>
        <v>0</v>
      </c>
    </row>
    <row r="249" spans="1:44" x14ac:dyDescent="0.3">
      <c r="A249" s="55">
        <v>248</v>
      </c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H249" s="80"/>
      <c r="AI249" s="80"/>
      <c r="AJ249" s="80"/>
      <c r="AK249" s="80"/>
      <c r="AL249" s="80"/>
      <c r="AN249" s="80"/>
      <c r="AO249" s="80"/>
      <c r="AP249" s="80"/>
      <c r="AQ249" s="80"/>
      <c r="AR249" s="55">
        <f>SUM(I249:AQ249)</f>
        <v>0</v>
      </c>
    </row>
    <row r="250" spans="1:44" x14ac:dyDescent="0.3">
      <c r="A250" s="55">
        <v>249</v>
      </c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H250" s="80"/>
      <c r="AI250" s="80"/>
      <c r="AJ250" s="80"/>
      <c r="AK250" s="80"/>
      <c r="AL250" s="80"/>
      <c r="AN250" s="80"/>
      <c r="AO250" s="80"/>
      <c r="AP250" s="80"/>
      <c r="AQ250" s="80"/>
      <c r="AR250" s="55">
        <f>SUM(I250:AQ250)</f>
        <v>0</v>
      </c>
    </row>
    <row r="251" spans="1:44" x14ac:dyDescent="0.3">
      <c r="A251" s="55">
        <v>250</v>
      </c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H251" s="80"/>
      <c r="AI251" s="80"/>
      <c r="AJ251" s="80"/>
      <c r="AK251" s="80"/>
      <c r="AL251" s="80"/>
      <c r="AN251" s="80"/>
      <c r="AO251" s="80"/>
      <c r="AP251" s="80"/>
      <c r="AQ251" s="80"/>
      <c r="AR251" s="55">
        <f>SUM(I251:AQ251)</f>
        <v>0</v>
      </c>
    </row>
    <row r="252" spans="1:44" x14ac:dyDescent="0.3">
      <c r="A252" s="55">
        <v>251</v>
      </c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H252" s="80"/>
      <c r="AI252" s="80"/>
      <c r="AJ252" s="80"/>
      <c r="AK252" s="80"/>
      <c r="AL252" s="80"/>
      <c r="AN252" s="80"/>
      <c r="AO252" s="80"/>
      <c r="AP252" s="80"/>
      <c r="AQ252" s="80"/>
      <c r="AR252" s="55">
        <f>SUM(I252:AQ252)</f>
        <v>0</v>
      </c>
    </row>
    <row r="253" spans="1:44" x14ac:dyDescent="0.3">
      <c r="A253" s="55">
        <v>252</v>
      </c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H253" s="80"/>
      <c r="AI253" s="80"/>
      <c r="AJ253" s="80"/>
      <c r="AK253" s="80"/>
      <c r="AL253" s="80"/>
      <c r="AN253" s="80"/>
      <c r="AO253" s="80"/>
      <c r="AP253" s="80"/>
      <c r="AQ253" s="80"/>
      <c r="AR253" s="55">
        <f>SUM(I253:AQ253)</f>
        <v>0</v>
      </c>
    </row>
    <row r="254" spans="1:44" x14ac:dyDescent="0.3">
      <c r="A254" s="55">
        <v>253</v>
      </c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H254" s="80"/>
      <c r="AI254" s="80"/>
      <c r="AJ254" s="80"/>
      <c r="AK254" s="80"/>
      <c r="AL254" s="80"/>
      <c r="AN254" s="80"/>
      <c r="AO254" s="80"/>
      <c r="AP254" s="80"/>
      <c r="AQ254" s="80"/>
      <c r="AR254" s="55">
        <f>SUM(I254:AQ254)</f>
        <v>0</v>
      </c>
    </row>
    <row r="255" spans="1:44" x14ac:dyDescent="0.3">
      <c r="A255" s="55">
        <v>254</v>
      </c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H255" s="80"/>
      <c r="AI255" s="80"/>
      <c r="AJ255" s="80"/>
      <c r="AK255" s="80"/>
      <c r="AL255" s="80"/>
      <c r="AN255" s="80"/>
      <c r="AO255" s="80"/>
      <c r="AP255" s="80"/>
      <c r="AQ255" s="80"/>
      <c r="AR255" s="55">
        <f>SUM(I255:AQ255)</f>
        <v>0</v>
      </c>
    </row>
    <row r="256" spans="1:44" x14ac:dyDescent="0.3">
      <c r="A256" s="55">
        <v>255</v>
      </c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H256" s="80"/>
      <c r="AI256" s="80"/>
      <c r="AJ256" s="80"/>
      <c r="AK256" s="80"/>
      <c r="AL256" s="80"/>
      <c r="AN256" s="80"/>
      <c r="AO256" s="80"/>
      <c r="AP256" s="80"/>
      <c r="AQ256" s="80"/>
      <c r="AR256" s="55">
        <f>SUM(I256:AQ256)</f>
        <v>0</v>
      </c>
    </row>
    <row r="257" spans="1:44" x14ac:dyDescent="0.3">
      <c r="A257" s="55">
        <v>256</v>
      </c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H257" s="80"/>
      <c r="AI257" s="80"/>
      <c r="AJ257" s="80"/>
      <c r="AK257" s="80"/>
      <c r="AL257" s="80"/>
      <c r="AN257" s="80"/>
      <c r="AO257" s="80"/>
      <c r="AP257" s="80"/>
      <c r="AQ257" s="80"/>
      <c r="AR257" s="55">
        <f>SUM(I257:AQ257)</f>
        <v>0</v>
      </c>
    </row>
    <row r="258" spans="1:44" x14ac:dyDescent="0.3">
      <c r="A258" s="55">
        <v>257</v>
      </c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H258" s="80"/>
      <c r="AI258" s="80"/>
      <c r="AJ258" s="80"/>
      <c r="AK258" s="80"/>
      <c r="AL258" s="80"/>
      <c r="AN258" s="80"/>
      <c r="AO258" s="80"/>
      <c r="AP258" s="80"/>
      <c r="AQ258" s="80"/>
      <c r="AR258" s="55">
        <f>SUM(I258:AQ258)</f>
        <v>0</v>
      </c>
    </row>
    <row r="259" spans="1:44" x14ac:dyDescent="0.3">
      <c r="A259" s="55">
        <v>258</v>
      </c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H259" s="80"/>
      <c r="AI259" s="80"/>
      <c r="AJ259" s="80"/>
      <c r="AK259" s="80"/>
      <c r="AL259" s="80"/>
      <c r="AN259" s="80"/>
      <c r="AO259" s="80"/>
      <c r="AP259" s="80"/>
      <c r="AQ259" s="80"/>
      <c r="AR259" s="55">
        <f>SUM(I259:AQ259)</f>
        <v>0</v>
      </c>
    </row>
    <row r="260" spans="1:44" x14ac:dyDescent="0.3">
      <c r="A260" s="55">
        <v>259</v>
      </c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H260" s="80"/>
      <c r="AI260" s="80"/>
      <c r="AJ260" s="80"/>
      <c r="AK260" s="80"/>
      <c r="AL260" s="80"/>
      <c r="AN260" s="80"/>
      <c r="AO260" s="80"/>
      <c r="AP260" s="80"/>
      <c r="AQ260" s="80"/>
      <c r="AR260" s="55">
        <f>SUM(I260:AQ260)</f>
        <v>0</v>
      </c>
    </row>
    <row r="261" spans="1:44" x14ac:dyDescent="0.3">
      <c r="A261" s="55">
        <v>260</v>
      </c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H261" s="80"/>
      <c r="AI261" s="80"/>
      <c r="AJ261" s="80"/>
      <c r="AK261" s="80"/>
      <c r="AL261" s="80"/>
      <c r="AN261" s="80"/>
      <c r="AO261" s="80"/>
      <c r="AP261" s="80"/>
      <c r="AQ261" s="80"/>
      <c r="AR261" s="55">
        <f>SUM(I261:AQ261)</f>
        <v>0</v>
      </c>
    </row>
    <row r="262" spans="1:44" x14ac:dyDescent="0.3">
      <c r="A262" s="55">
        <v>261</v>
      </c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H262" s="80"/>
      <c r="AI262" s="80"/>
      <c r="AJ262" s="80"/>
      <c r="AK262" s="80"/>
      <c r="AL262" s="80"/>
      <c r="AN262" s="80"/>
      <c r="AO262" s="80"/>
      <c r="AP262" s="80"/>
      <c r="AQ262" s="80"/>
      <c r="AR262" s="55">
        <f>SUM(I262:AQ262)</f>
        <v>0</v>
      </c>
    </row>
    <row r="263" spans="1:44" x14ac:dyDescent="0.3">
      <c r="A263" s="55">
        <v>262</v>
      </c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H263" s="80"/>
      <c r="AI263" s="80"/>
      <c r="AJ263" s="80"/>
      <c r="AK263" s="80"/>
      <c r="AL263" s="80"/>
      <c r="AN263" s="80"/>
      <c r="AO263" s="80"/>
      <c r="AP263" s="80"/>
      <c r="AQ263" s="80"/>
      <c r="AR263" s="55">
        <f>SUM(I263:AQ263)</f>
        <v>0</v>
      </c>
    </row>
    <row r="264" spans="1:44" x14ac:dyDescent="0.3">
      <c r="A264" s="55">
        <v>263</v>
      </c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H264" s="80"/>
      <c r="AI264" s="80"/>
      <c r="AJ264" s="80"/>
      <c r="AK264" s="80"/>
      <c r="AL264" s="80"/>
      <c r="AN264" s="80"/>
      <c r="AO264" s="80"/>
      <c r="AP264" s="80"/>
      <c r="AQ264" s="80"/>
      <c r="AR264" s="55">
        <f>SUM(I264:AQ264)</f>
        <v>0</v>
      </c>
    </row>
    <row r="265" spans="1:44" x14ac:dyDescent="0.3">
      <c r="A265" s="55">
        <v>264</v>
      </c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H265" s="80"/>
      <c r="AI265" s="80"/>
      <c r="AJ265" s="80"/>
      <c r="AK265" s="80"/>
      <c r="AL265" s="80"/>
      <c r="AN265" s="80"/>
      <c r="AO265" s="80"/>
      <c r="AP265" s="80"/>
      <c r="AQ265" s="80"/>
      <c r="AR265" s="55">
        <f>SUM(I265:AQ265)</f>
        <v>0</v>
      </c>
    </row>
    <row r="266" spans="1:44" x14ac:dyDescent="0.3">
      <c r="A266" s="55">
        <v>265</v>
      </c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H266" s="80"/>
      <c r="AI266" s="80"/>
      <c r="AJ266" s="80"/>
      <c r="AK266" s="80"/>
      <c r="AL266" s="80"/>
      <c r="AN266" s="80"/>
      <c r="AO266" s="80"/>
      <c r="AP266" s="80"/>
      <c r="AQ266" s="80"/>
      <c r="AR266" s="55">
        <f>SUM(I266:AQ266)</f>
        <v>0</v>
      </c>
    </row>
    <row r="267" spans="1:44" x14ac:dyDescent="0.3">
      <c r="A267" s="55">
        <v>266</v>
      </c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H267" s="80"/>
      <c r="AI267" s="80"/>
      <c r="AJ267" s="80"/>
      <c r="AK267" s="80"/>
      <c r="AL267" s="80"/>
      <c r="AN267" s="80"/>
      <c r="AO267" s="80"/>
      <c r="AP267" s="80"/>
      <c r="AQ267" s="80"/>
      <c r="AR267" s="55">
        <f>SUM(I267:AQ267)</f>
        <v>0</v>
      </c>
    </row>
    <row r="268" spans="1:44" x14ac:dyDescent="0.3">
      <c r="A268" s="55">
        <v>267</v>
      </c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H268" s="80"/>
      <c r="AI268" s="80"/>
      <c r="AJ268" s="80"/>
      <c r="AK268" s="80"/>
      <c r="AL268" s="80"/>
      <c r="AN268" s="80"/>
      <c r="AO268" s="80"/>
      <c r="AP268" s="80"/>
      <c r="AQ268" s="80"/>
      <c r="AR268" s="55">
        <f>SUM(I268:AQ268)</f>
        <v>0</v>
      </c>
    </row>
    <row r="269" spans="1:44" x14ac:dyDescent="0.3">
      <c r="A269" s="55">
        <v>268</v>
      </c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H269" s="80"/>
      <c r="AI269" s="80"/>
      <c r="AJ269" s="80"/>
      <c r="AK269" s="80"/>
      <c r="AL269" s="80"/>
      <c r="AN269" s="80"/>
      <c r="AO269" s="80"/>
      <c r="AP269" s="80"/>
      <c r="AQ269" s="80"/>
      <c r="AR269" s="55">
        <f>SUM(I269:AQ269)</f>
        <v>0</v>
      </c>
    </row>
    <row r="270" spans="1:44" x14ac:dyDescent="0.3">
      <c r="A270" s="55">
        <v>269</v>
      </c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H270" s="80"/>
      <c r="AI270" s="80"/>
      <c r="AJ270" s="80"/>
      <c r="AK270" s="80"/>
      <c r="AL270" s="80"/>
      <c r="AN270" s="80"/>
      <c r="AO270" s="80"/>
      <c r="AP270" s="80"/>
      <c r="AQ270" s="80"/>
      <c r="AR270" s="55">
        <f>SUM(I270:AQ270)</f>
        <v>0</v>
      </c>
    </row>
    <row r="271" spans="1:44" x14ac:dyDescent="0.3">
      <c r="A271" s="55">
        <v>270</v>
      </c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H271" s="80"/>
      <c r="AI271" s="80"/>
      <c r="AJ271" s="80"/>
      <c r="AK271" s="80"/>
      <c r="AL271" s="80"/>
      <c r="AN271" s="80"/>
      <c r="AO271" s="80"/>
      <c r="AP271" s="80"/>
      <c r="AQ271" s="80"/>
      <c r="AR271" s="55">
        <f>SUM(I271:AQ271)</f>
        <v>0</v>
      </c>
    </row>
    <row r="272" spans="1:44" x14ac:dyDescent="0.3">
      <c r="A272" s="55">
        <v>271</v>
      </c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H272" s="80"/>
      <c r="AI272" s="80"/>
      <c r="AJ272" s="80"/>
      <c r="AK272" s="80"/>
      <c r="AL272" s="80"/>
      <c r="AN272" s="80"/>
      <c r="AO272" s="80"/>
      <c r="AP272" s="80"/>
      <c r="AQ272" s="80"/>
      <c r="AR272" s="55">
        <f>SUM(I272:AQ272)</f>
        <v>0</v>
      </c>
    </row>
    <row r="273" spans="1:44" x14ac:dyDescent="0.3">
      <c r="A273" s="55">
        <v>272</v>
      </c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H273" s="80"/>
      <c r="AI273" s="80"/>
      <c r="AJ273" s="80"/>
      <c r="AK273" s="80"/>
      <c r="AL273" s="80"/>
      <c r="AN273" s="80"/>
      <c r="AO273" s="80"/>
      <c r="AP273" s="80"/>
      <c r="AQ273" s="80"/>
      <c r="AR273" s="55">
        <f>SUM(I273:AQ273)</f>
        <v>0</v>
      </c>
    </row>
    <row r="274" spans="1:44" x14ac:dyDescent="0.3">
      <c r="A274" s="55">
        <v>273</v>
      </c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H274" s="80"/>
      <c r="AI274" s="80"/>
      <c r="AJ274" s="80"/>
      <c r="AK274" s="80"/>
      <c r="AL274" s="80"/>
      <c r="AN274" s="80"/>
      <c r="AO274" s="80"/>
      <c r="AP274" s="80"/>
      <c r="AQ274" s="80"/>
      <c r="AR274" s="55">
        <f>SUM(I274:AQ274)</f>
        <v>0</v>
      </c>
    </row>
    <row r="275" spans="1:44" x14ac:dyDescent="0.3">
      <c r="A275" s="55">
        <v>274</v>
      </c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H275" s="80"/>
      <c r="AI275" s="80"/>
      <c r="AJ275" s="80"/>
      <c r="AK275" s="80"/>
      <c r="AL275" s="80"/>
      <c r="AN275" s="80"/>
      <c r="AO275" s="80"/>
      <c r="AP275" s="80"/>
      <c r="AQ275" s="80"/>
      <c r="AR275" s="55">
        <f>SUM(I275:AQ275)</f>
        <v>0</v>
      </c>
    </row>
    <row r="276" spans="1:44" x14ac:dyDescent="0.3">
      <c r="A276" s="55">
        <v>275</v>
      </c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H276" s="80"/>
      <c r="AI276" s="80"/>
      <c r="AJ276" s="80"/>
      <c r="AK276" s="80"/>
      <c r="AL276" s="80"/>
      <c r="AN276" s="80"/>
      <c r="AO276" s="80"/>
      <c r="AP276" s="80"/>
      <c r="AQ276" s="80"/>
      <c r="AR276" s="55">
        <f>SUM(I276:AQ276)</f>
        <v>0</v>
      </c>
    </row>
    <row r="277" spans="1:44" x14ac:dyDescent="0.3">
      <c r="A277" s="55">
        <v>276</v>
      </c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H277" s="80"/>
      <c r="AI277" s="80"/>
      <c r="AJ277" s="80"/>
      <c r="AK277" s="80"/>
      <c r="AL277" s="80"/>
      <c r="AN277" s="80"/>
      <c r="AO277" s="80"/>
      <c r="AP277" s="80"/>
      <c r="AQ277" s="80"/>
      <c r="AR277" s="55">
        <f>SUM(I277:AQ277)</f>
        <v>0</v>
      </c>
    </row>
    <row r="278" spans="1:44" x14ac:dyDescent="0.3">
      <c r="A278" s="55">
        <v>277</v>
      </c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H278" s="80"/>
      <c r="AI278" s="80"/>
      <c r="AJ278" s="80"/>
      <c r="AK278" s="80"/>
      <c r="AL278" s="80"/>
      <c r="AN278" s="80"/>
      <c r="AO278" s="80"/>
      <c r="AP278" s="80"/>
      <c r="AQ278" s="80"/>
      <c r="AR278" s="55">
        <f>SUM(I278:AQ278)</f>
        <v>0</v>
      </c>
    </row>
    <row r="279" spans="1:44" x14ac:dyDescent="0.3">
      <c r="A279" s="55">
        <v>278</v>
      </c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H279" s="80"/>
      <c r="AI279" s="80"/>
      <c r="AJ279" s="80"/>
      <c r="AK279" s="80"/>
      <c r="AL279" s="80"/>
      <c r="AN279" s="80"/>
      <c r="AO279" s="80"/>
      <c r="AP279" s="80"/>
      <c r="AQ279" s="80"/>
      <c r="AR279" s="55">
        <f>SUM(I279:AQ279)</f>
        <v>0</v>
      </c>
    </row>
    <row r="280" spans="1:44" x14ac:dyDescent="0.3">
      <c r="A280" s="55">
        <v>279</v>
      </c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H280" s="80"/>
      <c r="AI280" s="80"/>
      <c r="AJ280" s="80"/>
      <c r="AK280" s="80"/>
      <c r="AL280" s="80"/>
      <c r="AN280" s="80"/>
      <c r="AO280" s="80"/>
      <c r="AP280" s="80"/>
      <c r="AQ280" s="80"/>
      <c r="AR280" s="55">
        <f>SUM(I280:AQ280)</f>
        <v>0</v>
      </c>
    </row>
    <row r="281" spans="1:44" x14ac:dyDescent="0.3">
      <c r="A281" s="55">
        <v>280</v>
      </c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H281" s="80"/>
      <c r="AI281" s="80"/>
      <c r="AJ281" s="80"/>
      <c r="AK281" s="80"/>
      <c r="AL281" s="80"/>
      <c r="AN281" s="80"/>
      <c r="AO281" s="80"/>
      <c r="AP281" s="80"/>
      <c r="AQ281" s="80"/>
      <c r="AR281" s="55">
        <f>SUM(I281:AQ281)</f>
        <v>0</v>
      </c>
    </row>
    <row r="282" spans="1:44" x14ac:dyDescent="0.3">
      <c r="A282" s="55">
        <v>281</v>
      </c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H282" s="80"/>
      <c r="AI282" s="80"/>
      <c r="AJ282" s="80"/>
      <c r="AK282" s="80"/>
      <c r="AL282" s="80"/>
      <c r="AN282" s="80"/>
      <c r="AO282" s="80"/>
      <c r="AP282" s="80"/>
      <c r="AQ282" s="80"/>
      <c r="AR282" s="55">
        <f>SUM(I282:AQ282)</f>
        <v>0</v>
      </c>
    </row>
    <row r="283" spans="1:44" x14ac:dyDescent="0.3">
      <c r="A283" s="55">
        <v>282</v>
      </c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H283" s="80"/>
      <c r="AI283" s="80"/>
      <c r="AJ283" s="80"/>
      <c r="AK283" s="80"/>
      <c r="AL283" s="80"/>
      <c r="AN283" s="80"/>
      <c r="AO283" s="80"/>
      <c r="AP283" s="80"/>
      <c r="AQ283" s="80"/>
      <c r="AR283" s="55">
        <f>SUM(I283:AQ283)</f>
        <v>0</v>
      </c>
    </row>
    <row r="284" spans="1:44" x14ac:dyDescent="0.3">
      <c r="A284" s="55">
        <v>283</v>
      </c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H284" s="80"/>
      <c r="AI284" s="80"/>
      <c r="AJ284" s="80"/>
      <c r="AK284" s="80"/>
      <c r="AL284" s="80"/>
      <c r="AN284" s="80"/>
      <c r="AO284" s="80"/>
      <c r="AP284" s="80"/>
      <c r="AQ284" s="80"/>
      <c r="AR284" s="55">
        <f>SUM(I284:AQ284)</f>
        <v>0</v>
      </c>
    </row>
    <row r="285" spans="1:44" x14ac:dyDescent="0.3">
      <c r="A285" s="55">
        <v>284</v>
      </c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H285" s="80"/>
      <c r="AI285" s="80"/>
      <c r="AJ285" s="80"/>
      <c r="AK285" s="80"/>
      <c r="AL285" s="80"/>
      <c r="AN285" s="80"/>
      <c r="AO285" s="80"/>
      <c r="AP285" s="80"/>
      <c r="AQ285" s="80"/>
      <c r="AR285" s="55">
        <f>SUM(I285:AQ285)</f>
        <v>0</v>
      </c>
    </row>
    <row r="286" spans="1:44" x14ac:dyDescent="0.3">
      <c r="A286" s="55">
        <v>285</v>
      </c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H286" s="80"/>
      <c r="AI286" s="80"/>
      <c r="AJ286" s="80"/>
      <c r="AK286" s="80"/>
      <c r="AL286" s="80"/>
      <c r="AN286" s="80"/>
      <c r="AO286" s="80"/>
      <c r="AP286" s="80"/>
      <c r="AQ286" s="80"/>
      <c r="AR286" s="55">
        <f>SUM(I286:AQ286)</f>
        <v>0</v>
      </c>
    </row>
    <row r="287" spans="1:44" x14ac:dyDescent="0.3">
      <c r="A287" s="55">
        <v>286</v>
      </c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H287" s="80"/>
      <c r="AI287" s="80"/>
      <c r="AJ287" s="80"/>
      <c r="AK287" s="80"/>
      <c r="AL287" s="80"/>
      <c r="AN287" s="80"/>
      <c r="AO287" s="80"/>
      <c r="AP287" s="80"/>
      <c r="AQ287" s="80"/>
      <c r="AR287" s="55">
        <f>SUM(I287:AQ287)</f>
        <v>0</v>
      </c>
    </row>
    <row r="288" spans="1:44" x14ac:dyDescent="0.3">
      <c r="A288" s="55">
        <v>287</v>
      </c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H288" s="80"/>
      <c r="AI288" s="80"/>
      <c r="AJ288" s="80"/>
      <c r="AK288" s="80"/>
      <c r="AL288" s="80"/>
      <c r="AN288" s="80"/>
      <c r="AO288" s="80"/>
      <c r="AP288" s="80"/>
      <c r="AQ288" s="80"/>
      <c r="AR288" s="55">
        <f>SUM(I288:AQ288)</f>
        <v>0</v>
      </c>
    </row>
    <row r="289" spans="1:44" x14ac:dyDescent="0.3">
      <c r="A289" s="55">
        <v>288</v>
      </c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H289" s="80"/>
      <c r="AI289" s="80"/>
      <c r="AJ289" s="80"/>
      <c r="AK289" s="80"/>
      <c r="AL289" s="80"/>
      <c r="AN289" s="80"/>
      <c r="AO289" s="80"/>
      <c r="AP289" s="80"/>
      <c r="AQ289" s="80"/>
      <c r="AR289" s="55">
        <f>SUM(I289:AQ289)</f>
        <v>0</v>
      </c>
    </row>
    <row r="290" spans="1:44" x14ac:dyDescent="0.3">
      <c r="A290" s="55">
        <v>289</v>
      </c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H290" s="80"/>
      <c r="AI290" s="80"/>
      <c r="AJ290" s="80"/>
      <c r="AK290" s="80"/>
      <c r="AL290" s="80"/>
      <c r="AN290" s="80"/>
      <c r="AO290" s="80"/>
      <c r="AP290" s="80"/>
      <c r="AQ290" s="80"/>
      <c r="AR290" s="55">
        <f>SUM(I290:AQ290)</f>
        <v>0</v>
      </c>
    </row>
    <row r="291" spans="1:44" x14ac:dyDescent="0.3">
      <c r="A291" s="55">
        <v>290</v>
      </c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H291" s="80"/>
      <c r="AI291" s="80"/>
      <c r="AJ291" s="80"/>
      <c r="AK291" s="80"/>
      <c r="AL291" s="80"/>
      <c r="AN291" s="80"/>
      <c r="AO291" s="80"/>
      <c r="AP291" s="80"/>
      <c r="AQ291" s="80"/>
      <c r="AR291" s="55">
        <f>SUM(I291:AQ291)</f>
        <v>0</v>
      </c>
    </row>
    <row r="292" spans="1:44" x14ac:dyDescent="0.3">
      <c r="A292" s="55">
        <v>291</v>
      </c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H292" s="80"/>
      <c r="AI292" s="80"/>
      <c r="AJ292" s="80"/>
      <c r="AK292" s="80"/>
      <c r="AL292" s="80"/>
      <c r="AN292" s="80"/>
      <c r="AO292" s="80"/>
      <c r="AP292" s="80"/>
      <c r="AQ292" s="80"/>
      <c r="AR292" s="55">
        <f>SUM(I292:AQ292)</f>
        <v>0</v>
      </c>
    </row>
    <row r="293" spans="1:44" x14ac:dyDescent="0.3">
      <c r="A293" s="55">
        <v>292</v>
      </c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H293" s="80"/>
      <c r="AI293" s="80"/>
      <c r="AJ293" s="80"/>
      <c r="AK293" s="80"/>
      <c r="AL293" s="80"/>
      <c r="AN293" s="80"/>
      <c r="AO293" s="80"/>
      <c r="AP293" s="80"/>
      <c r="AQ293" s="80"/>
      <c r="AR293" s="55">
        <f>SUM(I293:AQ293)</f>
        <v>0</v>
      </c>
    </row>
    <row r="294" spans="1:44" x14ac:dyDescent="0.3">
      <c r="A294" s="55">
        <v>293</v>
      </c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H294" s="80"/>
      <c r="AI294" s="80"/>
      <c r="AJ294" s="80"/>
      <c r="AK294" s="80"/>
      <c r="AL294" s="80"/>
      <c r="AN294" s="80"/>
      <c r="AO294" s="80"/>
      <c r="AP294" s="80"/>
      <c r="AQ294" s="80"/>
      <c r="AR294" s="55">
        <f>SUM(I294:AQ294)</f>
        <v>0</v>
      </c>
    </row>
    <row r="295" spans="1:44" x14ac:dyDescent="0.3">
      <c r="A295" s="55">
        <v>294</v>
      </c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H295" s="80"/>
      <c r="AI295" s="80"/>
      <c r="AJ295" s="80"/>
      <c r="AK295" s="80"/>
      <c r="AL295" s="80"/>
      <c r="AN295" s="80"/>
      <c r="AO295" s="80"/>
      <c r="AP295" s="80"/>
      <c r="AQ295" s="80"/>
      <c r="AR295" s="55">
        <f>SUM(I295:AQ295)</f>
        <v>0</v>
      </c>
    </row>
    <row r="296" spans="1:44" x14ac:dyDescent="0.3">
      <c r="A296" s="55">
        <v>295</v>
      </c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H296" s="80"/>
      <c r="AI296" s="80"/>
      <c r="AJ296" s="80"/>
      <c r="AK296" s="80"/>
      <c r="AL296" s="80"/>
      <c r="AN296" s="80"/>
      <c r="AO296" s="80"/>
      <c r="AP296" s="80"/>
      <c r="AQ296" s="80"/>
      <c r="AR296" s="55">
        <f>SUM(I296:AQ296)</f>
        <v>0</v>
      </c>
    </row>
    <row r="297" spans="1:44" x14ac:dyDescent="0.3">
      <c r="A297" s="55">
        <v>296</v>
      </c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H297" s="80"/>
      <c r="AI297" s="80"/>
      <c r="AJ297" s="80"/>
      <c r="AK297" s="80"/>
      <c r="AL297" s="80"/>
      <c r="AN297" s="80"/>
      <c r="AO297" s="80"/>
      <c r="AP297" s="80"/>
      <c r="AQ297" s="80"/>
      <c r="AR297" s="55">
        <f>SUM(I297:AQ297)</f>
        <v>0</v>
      </c>
    </row>
    <row r="298" spans="1:44" x14ac:dyDescent="0.3">
      <c r="A298" s="55">
        <v>297</v>
      </c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H298" s="80"/>
      <c r="AI298" s="80"/>
      <c r="AJ298" s="80"/>
      <c r="AK298" s="80"/>
      <c r="AL298" s="80"/>
      <c r="AN298" s="80"/>
      <c r="AO298" s="80"/>
      <c r="AP298" s="80"/>
      <c r="AQ298" s="80"/>
      <c r="AR298" s="55">
        <f>SUM(I298:AQ298)</f>
        <v>0</v>
      </c>
    </row>
    <row r="299" spans="1:44" x14ac:dyDescent="0.3">
      <c r="A299" s="55">
        <v>298</v>
      </c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H299" s="80"/>
      <c r="AI299" s="80"/>
      <c r="AJ299" s="80"/>
      <c r="AK299" s="80"/>
      <c r="AL299" s="80"/>
      <c r="AN299" s="80"/>
      <c r="AO299" s="80"/>
      <c r="AP299" s="80"/>
      <c r="AQ299" s="80"/>
      <c r="AR299" s="55">
        <f>SUM(I299:AQ299)</f>
        <v>0</v>
      </c>
    </row>
    <row r="300" spans="1:44" x14ac:dyDescent="0.3">
      <c r="A300" s="55">
        <v>299</v>
      </c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H300" s="80"/>
      <c r="AI300" s="80"/>
      <c r="AJ300" s="80"/>
      <c r="AK300" s="80"/>
      <c r="AL300" s="80"/>
      <c r="AN300" s="80"/>
      <c r="AO300" s="80"/>
      <c r="AP300" s="80"/>
      <c r="AQ300" s="80"/>
      <c r="AR300" s="55">
        <f>SUM(I300:AQ300)</f>
        <v>0</v>
      </c>
    </row>
    <row r="301" spans="1:44" x14ac:dyDescent="0.3">
      <c r="A301" s="55">
        <v>300</v>
      </c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H301" s="80"/>
      <c r="AI301" s="80"/>
      <c r="AJ301" s="80"/>
      <c r="AK301" s="80"/>
      <c r="AL301" s="80"/>
      <c r="AN301" s="80"/>
      <c r="AO301" s="80"/>
      <c r="AP301" s="80"/>
      <c r="AQ301" s="80"/>
      <c r="AR301" s="55">
        <f>SUM(I301:AQ301)</f>
        <v>0</v>
      </c>
    </row>
    <row r="302" spans="1:44" x14ac:dyDescent="0.3">
      <c r="A302" s="55">
        <v>301</v>
      </c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H302" s="80"/>
      <c r="AI302" s="80"/>
      <c r="AJ302" s="80"/>
      <c r="AK302" s="80"/>
      <c r="AL302" s="80"/>
      <c r="AN302" s="80"/>
      <c r="AO302" s="80"/>
      <c r="AP302" s="80"/>
      <c r="AQ302" s="80"/>
      <c r="AR302" s="55">
        <f>SUM(I302:AQ302)</f>
        <v>0</v>
      </c>
    </row>
    <row r="303" spans="1:44" x14ac:dyDescent="0.3">
      <c r="A303" s="55">
        <v>302</v>
      </c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H303" s="80"/>
      <c r="AI303" s="80"/>
      <c r="AJ303" s="80"/>
      <c r="AK303" s="80"/>
      <c r="AL303" s="80"/>
      <c r="AN303" s="80"/>
      <c r="AO303" s="80"/>
      <c r="AP303" s="80"/>
      <c r="AQ303" s="80"/>
      <c r="AR303" s="55">
        <f>SUM(I303:AQ303)</f>
        <v>0</v>
      </c>
    </row>
    <row r="304" spans="1:44" x14ac:dyDescent="0.3">
      <c r="A304" s="55">
        <v>303</v>
      </c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H304" s="80"/>
      <c r="AI304" s="80"/>
      <c r="AJ304" s="80"/>
      <c r="AK304" s="80"/>
      <c r="AL304" s="80"/>
      <c r="AN304" s="80"/>
      <c r="AO304" s="80"/>
      <c r="AP304" s="80"/>
      <c r="AQ304" s="80"/>
      <c r="AR304" s="55">
        <f>SUM(I304:AQ304)</f>
        <v>0</v>
      </c>
    </row>
    <row r="305" spans="1:44" x14ac:dyDescent="0.3">
      <c r="A305" s="55">
        <v>304</v>
      </c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H305" s="80"/>
      <c r="AI305" s="80"/>
      <c r="AJ305" s="80"/>
      <c r="AK305" s="80"/>
      <c r="AL305" s="80"/>
      <c r="AN305" s="80"/>
      <c r="AO305" s="80"/>
      <c r="AP305" s="80"/>
      <c r="AQ305" s="80"/>
      <c r="AR305" s="55">
        <f>SUM(I305:AQ305)</f>
        <v>0</v>
      </c>
    </row>
    <row r="306" spans="1:44" x14ac:dyDescent="0.3">
      <c r="A306" s="55">
        <v>305</v>
      </c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H306" s="80"/>
      <c r="AI306" s="80"/>
      <c r="AJ306" s="80"/>
      <c r="AK306" s="80"/>
      <c r="AL306" s="80"/>
      <c r="AN306" s="80"/>
      <c r="AO306" s="80"/>
      <c r="AP306" s="80"/>
      <c r="AQ306" s="80"/>
      <c r="AR306" s="55">
        <f>SUM(I306:AQ306)</f>
        <v>0</v>
      </c>
    </row>
    <row r="307" spans="1:44" x14ac:dyDescent="0.3">
      <c r="A307" s="55">
        <v>306</v>
      </c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H307" s="80"/>
      <c r="AI307" s="80"/>
      <c r="AJ307" s="80"/>
      <c r="AK307" s="80"/>
      <c r="AL307" s="80"/>
      <c r="AN307" s="80"/>
      <c r="AO307" s="80"/>
      <c r="AP307" s="80"/>
      <c r="AQ307" s="80"/>
      <c r="AR307" s="55">
        <f>SUM(I307:AQ307)</f>
        <v>0</v>
      </c>
    </row>
    <row r="308" spans="1:44" x14ac:dyDescent="0.3">
      <c r="A308" s="55">
        <v>307</v>
      </c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H308" s="80"/>
      <c r="AI308" s="80"/>
      <c r="AJ308" s="80"/>
      <c r="AK308" s="80"/>
      <c r="AL308" s="80"/>
      <c r="AN308" s="80"/>
      <c r="AO308" s="80"/>
      <c r="AP308" s="80"/>
      <c r="AQ308" s="80"/>
      <c r="AR308" s="55">
        <f>SUM(I308:AQ308)</f>
        <v>0</v>
      </c>
    </row>
    <row r="309" spans="1:44" x14ac:dyDescent="0.3">
      <c r="A309" s="55">
        <v>308</v>
      </c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H309" s="80"/>
      <c r="AI309" s="80"/>
      <c r="AJ309" s="80"/>
      <c r="AK309" s="80"/>
      <c r="AL309" s="80"/>
      <c r="AN309" s="80"/>
      <c r="AO309" s="80"/>
      <c r="AP309" s="80"/>
      <c r="AQ309" s="80"/>
      <c r="AR309" s="55">
        <f>SUM(I309:AQ309)</f>
        <v>0</v>
      </c>
    </row>
    <row r="310" spans="1:44" x14ac:dyDescent="0.3">
      <c r="A310" s="55">
        <v>309</v>
      </c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H310" s="80"/>
      <c r="AI310" s="80"/>
      <c r="AJ310" s="80"/>
      <c r="AK310" s="80"/>
      <c r="AL310" s="80"/>
      <c r="AN310" s="80"/>
      <c r="AO310" s="80"/>
      <c r="AP310" s="80"/>
      <c r="AQ310" s="80"/>
      <c r="AR310" s="55">
        <f>SUM(I310:AQ310)</f>
        <v>0</v>
      </c>
    </row>
    <row r="311" spans="1:44" x14ac:dyDescent="0.3">
      <c r="A311" s="55">
        <v>310</v>
      </c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H311" s="80"/>
      <c r="AI311" s="80"/>
      <c r="AJ311" s="80"/>
      <c r="AK311" s="80"/>
      <c r="AL311" s="80"/>
      <c r="AN311" s="80"/>
      <c r="AO311" s="80"/>
      <c r="AP311" s="80"/>
      <c r="AQ311" s="80"/>
      <c r="AR311" s="55">
        <f>SUM(I311:AQ311)</f>
        <v>0</v>
      </c>
    </row>
    <row r="312" spans="1:44" x14ac:dyDescent="0.3">
      <c r="A312" s="55">
        <v>311</v>
      </c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H312" s="80"/>
      <c r="AI312" s="80"/>
      <c r="AJ312" s="80"/>
      <c r="AK312" s="80"/>
      <c r="AL312" s="80"/>
      <c r="AN312" s="80"/>
      <c r="AO312" s="80"/>
      <c r="AP312" s="80"/>
      <c r="AQ312" s="80"/>
      <c r="AR312" s="55">
        <f>SUM(I312:AQ312)</f>
        <v>0</v>
      </c>
    </row>
    <row r="313" spans="1:44" x14ac:dyDescent="0.3">
      <c r="A313" s="55">
        <v>312</v>
      </c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H313" s="80"/>
      <c r="AI313" s="80"/>
      <c r="AJ313" s="80"/>
      <c r="AK313" s="80"/>
      <c r="AL313" s="80"/>
      <c r="AN313" s="80"/>
      <c r="AO313" s="80"/>
      <c r="AP313" s="80"/>
      <c r="AQ313" s="80"/>
      <c r="AR313" s="55">
        <f>SUM(I313:AQ313)</f>
        <v>0</v>
      </c>
    </row>
    <row r="314" spans="1:44" x14ac:dyDescent="0.3">
      <c r="A314" s="55">
        <v>313</v>
      </c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H314" s="80"/>
      <c r="AI314" s="80"/>
      <c r="AJ314" s="80"/>
      <c r="AK314" s="80"/>
      <c r="AL314" s="80"/>
      <c r="AN314" s="80"/>
      <c r="AO314" s="80"/>
      <c r="AP314" s="80"/>
      <c r="AQ314" s="80"/>
      <c r="AR314" s="55">
        <f>SUM(I314:AQ314)</f>
        <v>0</v>
      </c>
    </row>
    <row r="315" spans="1:44" x14ac:dyDescent="0.3">
      <c r="A315" s="55">
        <v>314</v>
      </c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H315" s="80"/>
      <c r="AI315" s="80"/>
      <c r="AJ315" s="80"/>
      <c r="AK315" s="80"/>
      <c r="AL315" s="80"/>
      <c r="AN315" s="80"/>
      <c r="AO315" s="80"/>
      <c r="AP315" s="80"/>
      <c r="AQ315" s="80"/>
      <c r="AR315" s="55">
        <f>SUM(I315:AQ315)</f>
        <v>0</v>
      </c>
    </row>
    <row r="316" spans="1:44" x14ac:dyDescent="0.3">
      <c r="A316" s="55">
        <v>315</v>
      </c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H316" s="80"/>
      <c r="AI316" s="80"/>
      <c r="AJ316" s="80"/>
      <c r="AK316" s="80"/>
      <c r="AL316" s="80"/>
      <c r="AN316" s="80"/>
      <c r="AO316" s="80"/>
      <c r="AP316" s="80"/>
      <c r="AQ316" s="80"/>
      <c r="AR316" s="55">
        <f>SUM(I316:AQ316)</f>
        <v>0</v>
      </c>
    </row>
    <row r="317" spans="1:44" x14ac:dyDescent="0.3">
      <c r="A317" s="55">
        <v>316</v>
      </c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H317" s="80"/>
      <c r="AI317" s="80"/>
      <c r="AJ317" s="80"/>
      <c r="AK317" s="80"/>
      <c r="AL317" s="80"/>
      <c r="AN317" s="80"/>
      <c r="AO317" s="80"/>
      <c r="AP317" s="80"/>
      <c r="AQ317" s="80"/>
      <c r="AR317" s="55">
        <f>SUM(I317:AQ317)</f>
        <v>0</v>
      </c>
    </row>
    <row r="318" spans="1:44" x14ac:dyDescent="0.3">
      <c r="A318" s="55">
        <v>317</v>
      </c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H318" s="80"/>
      <c r="AI318" s="80"/>
      <c r="AJ318" s="80"/>
      <c r="AK318" s="80"/>
      <c r="AL318" s="80"/>
      <c r="AN318" s="80"/>
      <c r="AO318" s="80"/>
      <c r="AP318" s="80"/>
      <c r="AQ318" s="80"/>
      <c r="AR318" s="55">
        <f>SUM(I318:AQ318)</f>
        <v>0</v>
      </c>
    </row>
    <row r="319" spans="1:44" x14ac:dyDescent="0.3">
      <c r="A319" s="55">
        <v>318</v>
      </c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H319" s="80"/>
      <c r="AI319" s="80"/>
      <c r="AJ319" s="80"/>
      <c r="AK319" s="80"/>
      <c r="AL319" s="80"/>
      <c r="AN319" s="80"/>
      <c r="AO319" s="80"/>
      <c r="AP319" s="80"/>
      <c r="AQ319" s="80"/>
      <c r="AR319" s="55">
        <f>SUM(I319:AQ319)</f>
        <v>0</v>
      </c>
    </row>
    <row r="320" spans="1:44" x14ac:dyDescent="0.3">
      <c r="A320" s="55">
        <v>319</v>
      </c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H320" s="80"/>
      <c r="AI320" s="80"/>
      <c r="AJ320" s="80"/>
      <c r="AK320" s="80"/>
      <c r="AL320" s="80"/>
      <c r="AN320" s="80"/>
      <c r="AO320" s="80"/>
      <c r="AP320" s="80"/>
      <c r="AQ320" s="80"/>
      <c r="AR320" s="55">
        <f>SUM(I320:AQ320)</f>
        <v>0</v>
      </c>
    </row>
    <row r="321" spans="1:44" x14ac:dyDescent="0.3">
      <c r="A321" s="55">
        <v>320</v>
      </c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H321" s="80"/>
      <c r="AI321" s="80"/>
      <c r="AJ321" s="80"/>
      <c r="AK321" s="80"/>
      <c r="AL321" s="80"/>
      <c r="AN321" s="80"/>
      <c r="AO321" s="80"/>
      <c r="AP321" s="80"/>
      <c r="AQ321" s="80"/>
      <c r="AR321" s="55">
        <f>SUM(I321:AQ321)</f>
        <v>0</v>
      </c>
    </row>
    <row r="322" spans="1:44" x14ac:dyDescent="0.3">
      <c r="A322" s="55">
        <v>321</v>
      </c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H322" s="80"/>
      <c r="AI322" s="80"/>
      <c r="AJ322" s="80"/>
      <c r="AK322" s="80"/>
      <c r="AL322" s="80"/>
      <c r="AN322" s="80"/>
      <c r="AO322" s="80"/>
      <c r="AP322" s="80"/>
      <c r="AQ322" s="80"/>
      <c r="AR322" s="55">
        <f>SUM(I322:AQ322)</f>
        <v>0</v>
      </c>
    </row>
    <row r="323" spans="1:44" x14ac:dyDescent="0.3">
      <c r="A323" s="55">
        <v>322</v>
      </c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H323" s="80"/>
      <c r="AI323" s="80"/>
      <c r="AJ323" s="80"/>
      <c r="AK323" s="80"/>
      <c r="AL323" s="80"/>
      <c r="AN323" s="80"/>
      <c r="AO323" s="80"/>
      <c r="AP323" s="80"/>
      <c r="AQ323" s="80"/>
      <c r="AR323" s="55">
        <f>SUM(I323:AQ323)</f>
        <v>0</v>
      </c>
    </row>
    <row r="324" spans="1:44" x14ac:dyDescent="0.3">
      <c r="A324" s="55">
        <v>323</v>
      </c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H324" s="80"/>
      <c r="AI324" s="80"/>
      <c r="AJ324" s="80"/>
      <c r="AK324" s="80"/>
      <c r="AL324" s="80"/>
      <c r="AN324" s="80"/>
      <c r="AO324" s="80"/>
      <c r="AP324" s="80"/>
      <c r="AQ324" s="80"/>
      <c r="AR324" s="55">
        <f>SUM(I324:AQ324)</f>
        <v>0</v>
      </c>
    </row>
    <row r="325" spans="1:44" x14ac:dyDescent="0.3">
      <c r="A325" s="55">
        <v>324</v>
      </c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H325" s="80"/>
      <c r="AI325" s="80"/>
      <c r="AJ325" s="80"/>
      <c r="AK325" s="80"/>
      <c r="AL325" s="80"/>
      <c r="AN325" s="80"/>
      <c r="AO325" s="80"/>
      <c r="AP325" s="80"/>
      <c r="AQ325" s="80"/>
      <c r="AR325" s="55">
        <f>SUM(I325:AQ325)</f>
        <v>0</v>
      </c>
    </row>
    <row r="326" spans="1:44" x14ac:dyDescent="0.3">
      <c r="A326" s="55">
        <v>325</v>
      </c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H326" s="80"/>
      <c r="AI326" s="80"/>
      <c r="AJ326" s="80"/>
      <c r="AK326" s="80"/>
      <c r="AL326" s="80"/>
      <c r="AN326" s="80"/>
      <c r="AO326" s="80"/>
      <c r="AP326" s="80"/>
      <c r="AQ326" s="80"/>
      <c r="AR326" s="55">
        <f>SUM(I326:AQ326)</f>
        <v>0</v>
      </c>
    </row>
    <row r="327" spans="1:44" x14ac:dyDescent="0.3">
      <c r="A327" s="55">
        <v>326</v>
      </c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H327" s="80"/>
      <c r="AI327" s="80"/>
      <c r="AJ327" s="80"/>
      <c r="AK327" s="80"/>
      <c r="AL327" s="80"/>
      <c r="AN327" s="80"/>
      <c r="AO327" s="80"/>
      <c r="AP327" s="80"/>
      <c r="AQ327" s="80"/>
      <c r="AR327" s="55">
        <f>SUM(I327:AQ327)</f>
        <v>0</v>
      </c>
    </row>
    <row r="328" spans="1:44" x14ac:dyDescent="0.3">
      <c r="A328" s="55">
        <v>327</v>
      </c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H328" s="80"/>
      <c r="AI328" s="80"/>
      <c r="AJ328" s="80"/>
      <c r="AK328" s="80"/>
      <c r="AL328" s="80"/>
      <c r="AN328" s="80"/>
      <c r="AO328" s="80"/>
      <c r="AP328" s="80"/>
      <c r="AQ328" s="80"/>
      <c r="AR328" s="55">
        <f>SUM(I328:AQ328)</f>
        <v>0</v>
      </c>
    </row>
    <row r="329" spans="1:44" x14ac:dyDescent="0.3">
      <c r="A329" s="55">
        <v>328</v>
      </c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H329" s="80"/>
      <c r="AI329" s="80"/>
      <c r="AJ329" s="80"/>
      <c r="AK329" s="80"/>
      <c r="AL329" s="80"/>
      <c r="AN329" s="80"/>
      <c r="AO329" s="80"/>
      <c r="AP329" s="80"/>
      <c r="AQ329" s="80"/>
      <c r="AR329" s="55">
        <f>SUM(I329:AQ329)</f>
        <v>0</v>
      </c>
    </row>
    <row r="330" spans="1:44" x14ac:dyDescent="0.3">
      <c r="A330" s="55">
        <v>329</v>
      </c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H330" s="80"/>
      <c r="AI330" s="80"/>
      <c r="AJ330" s="80"/>
      <c r="AK330" s="80"/>
      <c r="AL330" s="80"/>
      <c r="AN330" s="80"/>
      <c r="AO330" s="80"/>
      <c r="AP330" s="80"/>
      <c r="AQ330" s="80"/>
      <c r="AR330" s="55">
        <f>SUM(I330:AQ330)</f>
        <v>0</v>
      </c>
    </row>
    <row r="331" spans="1:44" x14ac:dyDescent="0.3">
      <c r="A331" s="55">
        <v>330</v>
      </c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H331" s="80"/>
      <c r="AI331" s="80"/>
      <c r="AJ331" s="80"/>
      <c r="AK331" s="80"/>
      <c r="AL331" s="80"/>
      <c r="AN331" s="80"/>
      <c r="AO331" s="80"/>
      <c r="AP331" s="80"/>
      <c r="AQ331" s="80"/>
      <c r="AR331" s="55">
        <f>SUM(I331:AQ331)</f>
        <v>0</v>
      </c>
    </row>
    <row r="332" spans="1:44" x14ac:dyDescent="0.3">
      <c r="A332" s="55">
        <v>331</v>
      </c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H332" s="80"/>
      <c r="AI332" s="80"/>
      <c r="AJ332" s="80"/>
      <c r="AK332" s="80"/>
      <c r="AL332" s="80"/>
      <c r="AN332" s="80"/>
      <c r="AO332" s="80"/>
      <c r="AP332" s="80"/>
      <c r="AQ332" s="80"/>
      <c r="AR332" s="55">
        <f>SUM(I332:AQ332)</f>
        <v>0</v>
      </c>
    </row>
    <row r="333" spans="1:44" x14ac:dyDescent="0.3">
      <c r="A333" s="55">
        <v>332</v>
      </c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H333" s="80"/>
      <c r="AI333" s="80"/>
      <c r="AJ333" s="80"/>
      <c r="AK333" s="80"/>
      <c r="AL333" s="80"/>
      <c r="AN333" s="80"/>
      <c r="AO333" s="80"/>
      <c r="AP333" s="80"/>
      <c r="AQ333" s="80"/>
      <c r="AR333" s="55">
        <f>SUM(I333:AQ333)</f>
        <v>0</v>
      </c>
    </row>
    <row r="334" spans="1:44" x14ac:dyDescent="0.3">
      <c r="A334" s="55">
        <v>333</v>
      </c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H334" s="80"/>
      <c r="AI334" s="80"/>
      <c r="AJ334" s="80"/>
      <c r="AK334" s="80"/>
      <c r="AL334" s="80"/>
      <c r="AN334" s="80"/>
      <c r="AO334" s="80"/>
      <c r="AP334" s="80"/>
      <c r="AQ334" s="80"/>
      <c r="AR334" s="55">
        <f>SUM(I334:AQ334)</f>
        <v>0</v>
      </c>
    </row>
    <row r="335" spans="1:44" x14ac:dyDescent="0.3">
      <c r="A335" s="55">
        <v>334</v>
      </c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H335" s="80"/>
      <c r="AI335" s="80"/>
      <c r="AJ335" s="80"/>
      <c r="AK335" s="80"/>
      <c r="AL335" s="80"/>
      <c r="AN335" s="80"/>
      <c r="AO335" s="80"/>
      <c r="AP335" s="80"/>
      <c r="AQ335" s="80"/>
      <c r="AR335" s="55">
        <f>SUM(I335:AQ335)</f>
        <v>0</v>
      </c>
    </row>
    <row r="336" spans="1:44" x14ac:dyDescent="0.3">
      <c r="A336" s="55">
        <v>335</v>
      </c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H336" s="80"/>
      <c r="AI336" s="80"/>
      <c r="AJ336" s="80"/>
      <c r="AK336" s="80"/>
      <c r="AL336" s="80"/>
      <c r="AN336" s="80"/>
      <c r="AO336" s="80"/>
      <c r="AP336" s="80"/>
      <c r="AQ336" s="80"/>
      <c r="AR336" s="55">
        <f>SUM(I336:AQ336)</f>
        <v>0</v>
      </c>
    </row>
    <row r="337" spans="1:44" x14ac:dyDescent="0.3">
      <c r="A337" s="55">
        <v>336</v>
      </c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H337" s="80"/>
      <c r="AI337" s="80"/>
      <c r="AJ337" s="80"/>
      <c r="AK337" s="80"/>
      <c r="AL337" s="80"/>
      <c r="AN337" s="80"/>
      <c r="AO337" s="80"/>
      <c r="AP337" s="80"/>
      <c r="AQ337" s="80"/>
      <c r="AR337" s="55">
        <f>SUM(I337:AQ337)</f>
        <v>0</v>
      </c>
    </row>
    <row r="338" spans="1:44" x14ac:dyDescent="0.3">
      <c r="A338" s="55">
        <v>337</v>
      </c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H338" s="80"/>
      <c r="AI338" s="80"/>
      <c r="AJ338" s="80"/>
      <c r="AK338" s="80"/>
      <c r="AL338" s="80"/>
      <c r="AN338" s="80"/>
      <c r="AO338" s="80"/>
      <c r="AP338" s="80"/>
      <c r="AQ338" s="80"/>
      <c r="AR338" s="55">
        <f>SUM(I338:AQ338)</f>
        <v>0</v>
      </c>
    </row>
    <row r="339" spans="1:44" x14ac:dyDescent="0.3">
      <c r="A339" s="55">
        <v>338</v>
      </c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H339" s="80"/>
      <c r="AI339" s="80"/>
      <c r="AJ339" s="80"/>
      <c r="AK339" s="80"/>
      <c r="AL339" s="80"/>
      <c r="AN339" s="80"/>
      <c r="AO339" s="80"/>
      <c r="AP339" s="80"/>
      <c r="AQ339" s="80"/>
      <c r="AR339" s="55">
        <f>SUM(I339:AQ339)</f>
        <v>0</v>
      </c>
    </row>
    <row r="340" spans="1:44" x14ac:dyDescent="0.3">
      <c r="A340" s="55">
        <v>339</v>
      </c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H340" s="80"/>
      <c r="AI340" s="80"/>
      <c r="AJ340" s="80"/>
      <c r="AK340" s="80"/>
      <c r="AL340" s="80"/>
      <c r="AN340" s="80"/>
      <c r="AO340" s="80"/>
      <c r="AP340" s="80"/>
      <c r="AQ340" s="80"/>
      <c r="AR340" s="55">
        <f>SUM(I340:AQ340)</f>
        <v>0</v>
      </c>
    </row>
    <row r="341" spans="1:44" x14ac:dyDescent="0.3">
      <c r="A341" s="55">
        <v>340</v>
      </c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H341" s="80"/>
      <c r="AI341" s="80"/>
      <c r="AJ341" s="80"/>
      <c r="AK341" s="80"/>
      <c r="AL341" s="80"/>
      <c r="AN341" s="80"/>
      <c r="AO341" s="80"/>
      <c r="AP341" s="80"/>
      <c r="AQ341" s="80"/>
      <c r="AR341" s="55">
        <f>SUM(I341:AQ341)</f>
        <v>0</v>
      </c>
    </row>
    <row r="342" spans="1:44" x14ac:dyDescent="0.3">
      <c r="A342" s="55">
        <v>341</v>
      </c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H342" s="80"/>
      <c r="AI342" s="80"/>
      <c r="AJ342" s="80"/>
      <c r="AK342" s="80"/>
      <c r="AL342" s="80"/>
      <c r="AN342" s="80"/>
      <c r="AO342" s="80"/>
      <c r="AP342" s="80"/>
      <c r="AQ342" s="80"/>
      <c r="AR342" s="55">
        <f>SUM(I342:AQ342)</f>
        <v>0</v>
      </c>
    </row>
    <row r="343" spans="1:44" x14ac:dyDescent="0.3">
      <c r="A343" s="55">
        <v>342</v>
      </c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H343" s="80"/>
      <c r="AI343" s="80"/>
      <c r="AJ343" s="80"/>
      <c r="AK343" s="80"/>
      <c r="AL343" s="80"/>
      <c r="AN343" s="80"/>
      <c r="AO343" s="80"/>
      <c r="AP343" s="80"/>
      <c r="AQ343" s="80"/>
      <c r="AR343" s="55">
        <f>SUM(I343:AQ343)</f>
        <v>0</v>
      </c>
    </row>
    <row r="344" spans="1:44" x14ac:dyDescent="0.3">
      <c r="A344" s="55">
        <v>343</v>
      </c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H344" s="80"/>
      <c r="AI344" s="80"/>
      <c r="AJ344" s="80"/>
      <c r="AK344" s="80"/>
      <c r="AL344" s="80"/>
      <c r="AN344" s="80"/>
      <c r="AO344" s="80"/>
      <c r="AP344" s="80"/>
      <c r="AQ344" s="80"/>
      <c r="AR344" s="55">
        <f>SUM(I344:AQ344)</f>
        <v>0</v>
      </c>
    </row>
    <row r="345" spans="1:44" x14ac:dyDescent="0.3">
      <c r="A345" s="55">
        <v>344</v>
      </c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H345" s="80"/>
      <c r="AI345" s="80"/>
      <c r="AJ345" s="80"/>
      <c r="AK345" s="80"/>
      <c r="AL345" s="80"/>
      <c r="AN345" s="80"/>
      <c r="AO345" s="80"/>
      <c r="AP345" s="80"/>
      <c r="AQ345" s="80"/>
      <c r="AR345" s="55">
        <f>SUM(I345:AQ345)</f>
        <v>0</v>
      </c>
    </row>
    <row r="346" spans="1:44" x14ac:dyDescent="0.3">
      <c r="A346" s="55">
        <v>345</v>
      </c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H346" s="80"/>
      <c r="AI346" s="80"/>
      <c r="AJ346" s="80"/>
      <c r="AK346" s="80"/>
      <c r="AL346" s="80"/>
      <c r="AN346" s="80"/>
      <c r="AO346" s="80"/>
      <c r="AP346" s="80"/>
      <c r="AQ346" s="80"/>
      <c r="AR346" s="55">
        <f>SUM(I346:AQ346)</f>
        <v>0</v>
      </c>
    </row>
    <row r="347" spans="1:44" x14ac:dyDescent="0.3">
      <c r="A347" s="55">
        <v>346</v>
      </c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H347" s="80"/>
      <c r="AI347" s="80"/>
      <c r="AJ347" s="80"/>
      <c r="AK347" s="80"/>
      <c r="AL347" s="80"/>
      <c r="AN347" s="80"/>
      <c r="AO347" s="80"/>
      <c r="AP347" s="80"/>
      <c r="AQ347" s="80"/>
      <c r="AR347" s="55">
        <f>SUM(I347:AQ347)</f>
        <v>0</v>
      </c>
    </row>
    <row r="348" spans="1:44" x14ac:dyDescent="0.3">
      <c r="A348" s="55">
        <v>347</v>
      </c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H348" s="80"/>
      <c r="AI348" s="80"/>
      <c r="AJ348" s="80"/>
      <c r="AK348" s="80"/>
      <c r="AL348" s="80"/>
      <c r="AN348" s="80"/>
      <c r="AO348" s="80"/>
      <c r="AP348" s="80"/>
      <c r="AQ348" s="80"/>
      <c r="AR348" s="55">
        <f>SUM(I348:AQ348)</f>
        <v>0</v>
      </c>
    </row>
    <row r="349" spans="1:44" x14ac:dyDescent="0.3">
      <c r="A349" s="55">
        <v>348</v>
      </c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H349" s="80"/>
      <c r="AI349" s="80"/>
      <c r="AJ349" s="80"/>
      <c r="AK349" s="80"/>
      <c r="AL349" s="80"/>
      <c r="AN349" s="80"/>
      <c r="AO349" s="80"/>
      <c r="AP349" s="80"/>
      <c r="AQ349" s="80"/>
      <c r="AR349" s="55">
        <f>SUM(I349:AQ349)</f>
        <v>0</v>
      </c>
    </row>
    <row r="350" spans="1:44" x14ac:dyDescent="0.3">
      <c r="A350" s="55">
        <v>349</v>
      </c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H350" s="80"/>
      <c r="AI350" s="80"/>
      <c r="AJ350" s="80"/>
      <c r="AK350" s="80"/>
      <c r="AL350" s="80"/>
      <c r="AN350" s="80"/>
      <c r="AO350" s="80"/>
      <c r="AP350" s="80"/>
      <c r="AQ350" s="80"/>
      <c r="AR350" s="55">
        <f>SUM(I350:AQ350)</f>
        <v>0</v>
      </c>
    </row>
    <row r="351" spans="1:44" x14ac:dyDescent="0.3">
      <c r="A351" s="55">
        <v>350</v>
      </c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H351" s="80"/>
      <c r="AI351" s="80"/>
      <c r="AJ351" s="80"/>
      <c r="AK351" s="80"/>
      <c r="AL351" s="80"/>
      <c r="AN351" s="80"/>
      <c r="AO351" s="80"/>
      <c r="AP351" s="80"/>
      <c r="AQ351" s="80"/>
      <c r="AR351" s="55">
        <f>SUM(I351:AQ351)</f>
        <v>0</v>
      </c>
    </row>
    <row r="352" spans="1:44" x14ac:dyDescent="0.3">
      <c r="A352" s="55">
        <v>351</v>
      </c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H352" s="80"/>
      <c r="AI352" s="80"/>
      <c r="AJ352" s="80"/>
      <c r="AK352" s="80"/>
      <c r="AL352" s="80"/>
      <c r="AN352" s="80"/>
      <c r="AO352" s="80"/>
      <c r="AP352" s="80"/>
      <c r="AQ352" s="80"/>
      <c r="AR352" s="55">
        <f>SUM(I352:AQ352)</f>
        <v>0</v>
      </c>
    </row>
    <row r="353" spans="1:44" x14ac:dyDescent="0.3">
      <c r="A353" s="55">
        <v>352</v>
      </c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H353" s="80"/>
      <c r="AI353" s="80"/>
      <c r="AJ353" s="80"/>
      <c r="AK353" s="80"/>
      <c r="AL353" s="80"/>
      <c r="AN353" s="80"/>
      <c r="AO353" s="80"/>
      <c r="AP353" s="80"/>
      <c r="AQ353" s="80"/>
      <c r="AR353" s="55">
        <f>SUM(I353:AQ353)</f>
        <v>0</v>
      </c>
    </row>
    <row r="354" spans="1:44" x14ac:dyDescent="0.3">
      <c r="A354" s="55">
        <v>353</v>
      </c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H354" s="80"/>
      <c r="AI354" s="80"/>
      <c r="AJ354" s="80"/>
      <c r="AK354" s="80"/>
      <c r="AL354" s="80"/>
      <c r="AN354" s="80"/>
      <c r="AO354" s="80"/>
      <c r="AP354" s="80"/>
      <c r="AQ354" s="80"/>
      <c r="AR354" s="55">
        <f>SUM(I354:AQ354)</f>
        <v>0</v>
      </c>
    </row>
    <row r="355" spans="1:44" x14ac:dyDescent="0.3">
      <c r="A355" s="55">
        <v>354</v>
      </c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H355" s="80"/>
      <c r="AI355" s="80"/>
      <c r="AJ355" s="80"/>
      <c r="AK355" s="80"/>
      <c r="AL355" s="80"/>
      <c r="AN355" s="80"/>
      <c r="AO355" s="80"/>
      <c r="AP355" s="80"/>
      <c r="AQ355" s="80"/>
      <c r="AR355" s="55">
        <f>SUM(I355:AQ355)</f>
        <v>0</v>
      </c>
    </row>
    <row r="356" spans="1:44" x14ac:dyDescent="0.3">
      <c r="A356" s="55">
        <v>355</v>
      </c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H356" s="80"/>
      <c r="AI356" s="80"/>
      <c r="AJ356" s="80"/>
      <c r="AK356" s="80"/>
      <c r="AL356" s="80"/>
      <c r="AN356" s="80"/>
      <c r="AO356" s="80"/>
      <c r="AP356" s="80"/>
      <c r="AQ356" s="80"/>
      <c r="AR356" s="55">
        <f>SUM(I356:AQ356)</f>
        <v>0</v>
      </c>
    </row>
    <row r="357" spans="1:44" x14ac:dyDescent="0.3">
      <c r="A357" s="55">
        <v>356</v>
      </c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H357" s="80"/>
      <c r="AI357" s="80"/>
      <c r="AJ357" s="80"/>
      <c r="AK357" s="80"/>
      <c r="AL357" s="80"/>
      <c r="AN357" s="80"/>
      <c r="AO357" s="80"/>
      <c r="AP357" s="80"/>
      <c r="AQ357" s="80"/>
      <c r="AR357" s="55">
        <f>SUM(I357:AQ357)</f>
        <v>0</v>
      </c>
    </row>
    <row r="358" spans="1:44" x14ac:dyDescent="0.3">
      <c r="A358" s="55">
        <v>357</v>
      </c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H358" s="80"/>
      <c r="AI358" s="80"/>
      <c r="AJ358" s="80"/>
      <c r="AK358" s="80"/>
      <c r="AL358" s="80"/>
      <c r="AN358" s="80"/>
      <c r="AO358" s="80"/>
      <c r="AP358" s="80"/>
      <c r="AQ358" s="80"/>
      <c r="AR358" s="55">
        <f>SUM(I358:AQ358)</f>
        <v>0</v>
      </c>
    </row>
    <row r="359" spans="1:44" x14ac:dyDescent="0.3">
      <c r="A359" s="55">
        <v>358</v>
      </c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H359" s="80"/>
      <c r="AI359" s="80"/>
      <c r="AJ359" s="80"/>
      <c r="AK359" s="80"/>
      <c r="AL359" s="80"/>
      <c r="AN359" s="80"/>
      <c r="AO359" s="80"/>
      <c r="AP359" s="80"/>
      <c r="AQ359" s="80"/>
      <c r="AR359" s="55">
        <f>SUM(I359:AQ359)</f>
        <v>0</v>
      </c>
    </row>
    <row r="360" spans="1:44" x14ac:dyDescent="0.3">
      <c r="A360" s="55">
        <v>359</v>
      </c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H360" s="80"/>
      <c r="AI360" s="80"/>
      <c r="AJ360" s="80"/>
      <c r="AK360" s="80"/>
      <c r="AL360" s="80"/>
      <c r="AN360" s="80"/>
      <c r="AO360" s="80"/>
      <c r="AP360" s="80"/>
      <c r="AQ360" s="80"/>
      <c r="AR360" s="55">
        <f>SUM(I360:AQ360)</f>
        <v>0</v>
      </c>
    </row>
    <row r="361" spans="1:44" x14ac:dyDescent="0.3">
      <c r="A361" s="55">
        <v>360</v>
      </c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H361" s="80"/>
      <c r="AI361" s="80"/>
      <c r="AJ361" s="80"/>
      <c r="AK361" s="80"/>
      <c r="AL361" s="80"/>
      <c r="AN361" s="80"/>
      <c r="AO361" s="80"/>
      <c r="AP361" s="80"/>
      <c r="AQ361" s="80"/>
      <c r="AR361" s="55">
        <f>SUM(I361:AQ361)</f>
        <v>0</v>
      </c>
    </row>
    <row r="362" spans="1:44" x14ac:dyDescent="0.3">
      <c r="A362" s="55">
        <v>361</v>
      </c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H362" s="80"/>
      <c r="AI362" s="80"/>
      <c r="AJ362" s="80"/>
      <c r="AK362" s="80"/>
      <c r="AL362" s="80"/>
      <c r="AN362" s="80"/>
      <c r="AO362" s="80"/>
      <c r="AP362" s="80"/>
      <c r="AQ362" s="80"/>
      <c r="AR362" s="55">
        <f>SUM(I362:AQ362)</f>
        <v>0</v>
      </c>
    </row>
    <row r="363" spans="1:44" x14ac:dyDescent="0.3">
      <c r="A363" s="55">
        <v>362</v>
      </c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H363" s="80"/>
      <c r="AI363" s="80"/>
      <c r="AJ363" s="80"/>
      <c r="AK363" s="80"/>
      <c r="AL363" s="80"/>
      <c r="AN363" s="80"/>
      <c r="AO363" s="80"/>
      <c r="AP363" s="80"/>
      <c r="AQ363" s="80"/>
      <c r="AR363" s="55">
        <f>SUM(I363:AQ363)</f>
        <v>0</v>
      </c>
    </row>
    <row r="364" spans="1:44" x14ac:dyDescent="0.3">
      <c r="A364" s="55">
        <v>363</v>
      </c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H364" s="80"/>
      <c r="AI364" s="80"/>
      <c r="AJ364" s="80"/>
      <c r="AK364" s="80"/>
      <c r="AL364" s="80"/>
      <c r="AN364" s="80"/>
      <c r="AO364" s="80"/>
      <c r="AP364" s="80"/>
      <c r="AQ364" s="80"/>
      <c r="AR364" s="55">
        <f>SUM(I364:AQ364)</f>
        <v>0</v>
      </c>
    </row>
    <row r="365" spans="1:44" x14ac:dyDescent="0.3">
      <c r="A365" s="55">
        <v>364</v>
      </c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H365" s="80"/>
      <c r="AI365" s="80"/>
      <c r="AJ365" s="80"/>
      <c r="AK365" s="80"/>
      <c r="AL365" s="80"/>
      <c r="AN365" s="80"/>
      <c r="AO365" s="80"/>
      <c r="AP365" s="80"/>
      <c r="AQ365" s="80"/>
      <c r="AR365" s="55">
        <f>SUM(I365:AQ365)</f>
        <v>0</v>
      </c>
    </row>
    <row r="366" spans="1:44" x14ac:dyDescent="0.3">
      <c r="A366" s="55">
        <v>365</v>
      </c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H366" s="80"/>
      <c r="AI366" s="80"/>
      <c r="AJ366" s="80"/>
      <c r="AK366" s="80"/>
      <c r="AL366" s="80"/>
      <c r="AN366" s="80"/>
      <c r="AO366" s="80"/>
      <c r="AP366" s="80"/>
      <c r="AQ366" s="80"/>
      <c r="AR366" s="55">
        <f>SUM(I366:AQ366)</f>
        <v>0</v>
      </c>
    </row>
    <row r="367" spans="1:44" x14ac:dyDescent="0.3">
      <c r="A367" s="55">
        <v>366</v>
      </c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H367" s="80"/>
      <c r="AI367" s="80"/>
      <c r="AJ367" s="80"/>
      <c r="AK367" s="80"/>
      <c r="AL367" s="80"/>
      <c r="AN367" s="80"/>
      <c r="AO367" s="80"/>
      <c r="AP367" s="80"/>
      <c r="AQ367" s="80"/>
      <c r="AR367" s="55">
        <f>SUM(I367:AQ367)</f>
        <v>0</v>
      </c>
    </row>
    <row r="368" spans="1:44" x14ac:dyDescent="0.3">
      <c r="A368" s="55">
        <v>367</v>
      </c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H368" s="80"/>
      <c r="AI368" s="80"/>
      <c r="AJ368" s="80"/>
      <c r="AK368" s="80"/>
      <c r="AL368" s="80"/>
      <c r="AN368" s="80"/>
      <c r="AO368" s="80"/>
      <c r="AP368" s="80"/>
      <c r="AQ368" s="80"/>
      <c r="AR368" s="55">
        <f>SUM(I368:AQ368)</f>
        <v>0</v>
      </c>
    </row>
    <row r="369" spans="1:44" x14ac:dyDescent="0.3">
      <c r="A369" s="55">
        <v>368</v>
      </c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H369" s="80"/>
      <c r="AI369" s="80"/>
      <c r="AJ369" s="80"/>
      <c r="AK369" s="80"/>
      <c r="AL369" s="80"/>
      <c r="AN369" s="80"/>
      <c r="AO369" s="80"/>
      <c r="AP369" s="80"/>
      <c r="AQ369" s="80"/>
      <c r="AR369" s="55">
        <f>SUM(I369:AQ369)</f>
        <v>0</v>
      </c>
    </row>
    <row r="370" spans="1:44" x14ac:dyDescent="0.3">
      <c r="A370" s="55">
        <v>369</v>
      </c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H370" s="80"/>
      <c r="AI370" s="80"/>
      <c r="AJ370" s="80"/>
      <c r="AK370" s="80"/>
      <c r="AL370" s="80"/>
      <c r="AN370" s="80"/>
      <c r="AO370" s="80"/>
      <c r="AP370" s="80"/>
      <c r="AQ370" s="80"/>
      <c r="AR370" s="55">
        <f>SUM(I370:AQ370)</f>
        <v>0</v>
      </c>
    </row>
    <row r="371" spans="1:44" x14ac:dyDescent="0.3">
      <c r="A371" s="55">
        <v>370</v>
      </c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H371" s="80"/>
      <c r="AI371" s="80"/>
      <c r="AJ371" s="80"/>
      <c r="AK371" s="80"/>
      <c r="AL371" s="80"/>
      <c r="AN371" s="80"/>
      <c r="AO371" s="80"/>
      <c r="AP371" s="80"/>
      <c r="AQ371" s="80"/>
      <c r="AR371" s="55">
        <f>SUM(I371:AQ371)</f>
        <v>0</v>
      </c>
    </row>
    <row r="372" spans="1:44" x14ac:dyDescent="0.3">
      <c r="A372" s="55">
        <v>371</v>
      </c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H372" s="80"/>
      <c r="AI372" s="80"/>
      <c r="AJ372" s="80"/>
      <c r="AK372" s="80"/>
      <c r="AL372" s="80"/>
      <c r="AN372" s="80"/>
      <c r="AO372" s="80"/>
      <c r="AP372" s="80"/>
      <c r="AQ372" s="80"/>
      <c r="AR372" s="55">
        <f>SUM(I372:AQ372)</f>
        <v>0</v>
      </c>
    </row>
    <row r="373" spans="1:44" x14ac:dyDescent="0.3">
      <c r="A373" s="55">
        <v>372</v>
      </c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H373" s="80"/>
      <c r="AI373" s="80"/>
      <c r="AJ373" s="80"/>
      <c r="AK373" s="80"/>
      <c r="AL373" s="80"/>
      <c r="AN373" s="80"/>
      <c r="AO373" s="80"/>
      <c r="AP373" s="80"/>
      <c r="AQ373" s="80"/>
      <c r="AR373" s="55">
        <f>SUM(I373:AQ373)</f>
        <v>0</v>
      </c>
    </row>
    <row r="374" spans="1:44" x14ac:dyDescent="0.3">
      <c r="A374" s="55">
        <v>373</v>
      </c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H374" s="80"/>
      <c r="AI374" s="80"/>
      <c r="AJ374" s="80"/>
      <c r="AK374" s="80"/>
      <c r="AL374" s="80"/>
      <c r="AN374" s="80"/>
      <c r="AO374" s="80"/>
      <c r="AP374" s="80"/>
      <c r="AQ374" s="80"/>
      <c r="AR374" s="55">
        <f>SUM(I374:AQ374)</f>
        <v>0</v>
      </c>
    </row>
    <row r="375" spans="1:44" x14ac:dyDescent="0.3">
      <c r="A375" s="55">
        <v>374</v>
      </c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H375" s="80"/>
      <c r="AI375" s="80"/>
      <c r="AJ375" s="80"/>
      <c r="AK375" s="80"/>
      <c r="AL375" s="80"/>
      <c r="AN375" s="80"/>
      <c r="AO375" s="80"/>
      <c r="AP375" s="80"/>
      <c r="AQ375" s="80"/>
      <c r="AR375" s="55">
        <f>SUM(I375:AQ375)</f>
        <v>0</v>
      </c>
    </row>
    <row r="376" spans="1:44" x14ac:dyDescent="0.3">
      <c r="A376" s="55">
        <v>375</v>
      </c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H376" s="80"/>
      <c r="AI376" s="80"/>
      <c r="AJ376" s="80"/>
      <c r="AK376" s="80"/>
      <c r="AL376" s="80"/>
      <c r="AN376" s="80"/>
      <c r="AO376" s="80"/>
      <c r="AP376" s="80"/>
      <c r="AQ376" s="80"/>
      <c r="AR376" s="55">
        <f>SUM(I376:AQ376)</f>
        <v>0</v>
      </c>
    </row>
    <row r="377" spans="1:44" x14ac:dyDescent="0.3">
      <c r="A377" s="55">
        <v>376</v>
      </c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H377" s="80"/>
      <c r="AI377" s="80"/>
      <c r="AJ377" s="80"/>
      <c r="AK377" s="80"/>
      <c r="AL377" s="80"/>
      <c r="AN377" s="80"/>
      <c r="AO377" s="80"/>
      <c r="AP377" s="80"/>
      <c r="AQ377" s="80"/>
      <c r="AR377" s="55">
        <f>SUM(I377:AQ377)</f>
        <v>0</v>
      </c>
    </row>
    <row r="378" spans="1:44" x14ac:dyDescent="0.3">
      <c r="A378" s="55">
        <v>377</v>
      </c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H378" s="80"/>
      <c r="AI378" s="80"/>
      <c r="AJ378" s="80"/>
      <c r="AK378" s="80"/>
      <c r="AL378" s="80"/>
      <c r="AN378" s="80"/>
      <c r="AO378" s="80"/>
      <c r="AP378" s="80"/>
      <c r="AQ378" s="80"/>
      <c r="AR378" s="55">
        <f>SUM(I378:AQ378)</f>
        <v>0</v>
      </c>
    </row>
    <row r="379" spans="1:44" x14ac:dyDescent="0.3">
      <c r="A379" s="55">
        <v>378</v>
      </c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H379" s="80"/>
      <c r="AI379" s="80"/>
      <c r="AJ379" s="80"/>
      <c r="AK379" s="80"/>
      <c r="AL379" s="80"/>
      <c r="AN379" s="80"/>
      <c r="AO379" s="80"/>
      <c r="AP379" s="80"/>
      <c r="AQ379" s="80"/>
      <c r="AR379" s="55">
        <f>SUM(I379:AQ379)</f>
        <v>0</v>
      </c>
    </row>
    <row r="380" spans="1:44" x14ac:dyDescent="0.3">
      <c r="A380" s="55">
        <v>379</v>
      </c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H380" s="80"/>
      <c r="AI380" s="80"/>
      <c r="AJ380" s="80"/>
      <c r="AK380" s="80"/>
      <c r="AL380" s="80"/>
      <c r="AN380" s="80"/>
      <c r="AO380" s="80"/>
      <c r="AP380" s="80"/>
      <c r="AQ380" s="80"/>
      <c r="AR380" s="55">
        <f>SUM(I380:AQ380)</f>
        <v>0</v>
      </c>
    </row>
    <row r="381" spans="1:44" x14ac:dyDescent="0.3">
      <c r="A381" s="55">
        <v>380</v>
      </c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H381" s="80"/>
      <c r="AI381" s="80"/>
      <c r="AJ381" s="80"/>
      <c r="AK381" s="80"/>
      <c r="AL381" s="80"/>
      <c r="AN381" s="80"/>
      <c r="AO381" s="80"/>
      <c r="AP381" s="80"/>
      <c r="AQ381" s="80"/>
      <c r="AR381" s="55">
        <f>SUM(I381:AQ381)</f>
        <v>0</v>
      </c>
    </row>
    <row r="382" spans="1:44" x14ac:dyDescent="0.3">
      <c r="A382" s="55">
        <v>381</v>
      </c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H382" s="80"/>
      <c r="AI382" s="80"/>
      <c r="AJ382" s="80"/>
      <c r="AK382" s="80"/>
      <c r="AL382" s="80"/>
      <c r="AN382" s="80"/>
      <c r="AO382" s="80"/>
      <c r="AP382" s="80"/>
      <c r="AQ382" s="80"/>
      <c r="AR382" s="55">
        <f>SUM(I382:AQ382)</f>
        <v>0</v>
      </c>
    </row>
    <row r="383" spans="1:44" x14ac:dyDescent="0.3">
      <c r="A383" s="55">
        <v>382</v>
      </c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H383" s="80"/>
      <c r="AI383" s="80"/>
      <c r="AJ383" s="80"/>
      <c r="AK383" s="80"/>
      <c r="AL383" s="80"/>
      <c r="AN383" s="80"/>
      <c r="AO383" s="80"/>
      <c r="AP383" s="80"/>
      <c r="AQ383" s="80"/>
      <c r="AR383" s="55">
        <f>SUM(I383:AQ383)</f>
        <v>0</v>
      </c>
    </row>
    <row r="384" spans="1:44" x14ac:dyDescent="0.3">
      <c r="A384" s="55">
        <v>383</v>
      </c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H384" s="80"/>
      <c r="AI384" s="80"/>
      <c r="AJ384" s="80"/>
      <c r="AK384" s="80"/>
      <c r="AL384" s="80"/>
      <c r="AN384" s="80"/>
      <c r="AO384" s="80"/>
      <c r="AP384" s="80"/>
      <c r="AQ384" s="80"/>
      <c r="AR384" s="55">
        <f>SUM(I384:AQ384)</f>
        <v>0</v>
      </c>
    </row>
    <row r="385" spans="1:44" x14ac:dyDescent="0.3">
      <c r="A385" s="55">
        <v>384</v>
      </c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H385" s="80"/>
      <c r="AI385" s="80"/>
      <c r="AJ385" s="80"/>
      <c r="AK385" s="80"/>
      <c r="AL385" s="80"/>
      <c r="AN385" s="80"/>
      <c r="AO385" s="80"/>
      <c r="AP385" s="80"/>
      <c r="AQ385" s="80"/>
      <c r="AR385" s="55">
        <f>SUM(I385:AQ385)</f>
        <v>0</v>
      </c>
    </row>
    <row r="386" spans="1:44" x14ac:dyDescent="0.3">
      <c r="A386" s="55">
        <v>385</v>
      </c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H386" s="80"/>
      <c r="AI386" s="80"/>
      <c r="AJ386" s="80"/>
      <c r="AK386" s="80"/>
      <c r="AL386" s="80"/>
      <c r="AN386" s="80"/>
      <c r="AO386" s="80"/>
      <c r="AP386" s="80"/>
      <c r="AQ386" s="80"/>
      <c r="AR386" s="55">
        <f>SUM(I386:AQ386)</f>
        <v>0</v>
      </c>
    </row>
    <row r="387" spans="1:44" x14ac:dyDescent="0.3">
      <c r="A387" s="55">
        <v>386</v>
      </c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H387" s="80"/>
      <c r="AI387" s="80"/>
      <c r="AJ387" s="80"/>
      <c r="AK387" s="80"/>
      <c r="AL387" s="80"/>
      <c r="AN387" s="80"/>
      <c r="AO387" s="80"/>
      <c r="AP387" s="80"/>
      <c r="AQ387" s="80"/>
      <c r="AR387" s="55">
        <f>SUM(I387:AQ387)</f>
        <v>0</v>
      </c>
    </row>
    <row r="388" spans="1:44" x14ac:dyDescent="0.3">
      <c r="A388" s="55">
        <v>387</v>
      </c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H388" s="80"/>
      <c r="AI388" s="80"/>
      <c r="AJ388" s="80"/>
      <c r="AK388" s="80"/>
      <c r="AL388" s="80"/>
      <c r="AN388" s="80"/>
      <c r="AO388" s="80"/>
      <c r="AP388" s="80"/>
      <c r="AQ388" s="80"/>
      <c r="AR388" s="55">
        <f>SUM(I388:AQ388)</f>
        <v>0</v>
      </c>
    </row>
    <row r="389" spans="1:44" x14ac:dyDescent="0.3">
      <c r="A389" s="55">
        <v>388</v>
      </c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H389" s="80"/>
      <c r="AI389" s="80"/>
      <c r="AJ389" s="80"/>
      <c r="AK389" s="80"/>
      <c r="AL389" s="80"/>
      <c r="AN389" s="80"/>
      <c r="AO389" s="80"/>
      <c r="AP389" s="80"/>
      <c r="AQ389" s="80"/>
      <c r="AR389" s="55">
        <f>SUM(I389:AQ389)</f>
        <v>0</v>
      </c>
    </row>
    <row r="390" spans="1:44" x14ac:dyDescent="0.3">
      <c r="A390" s="55">
        <v>389</v>
      </c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H390" s="80"/>
      <c r="AI390" s="80"/>
      <c r="AJ390" s="80"/>
      <c r="AK390" s="80"/>
      <c r="AL390" s="80"/>
      <c r="AN390" s="80"/>
      <c r="AO390" s="80"/>
      <c r="AP390" s="80"/>
      <c r="AQ390" s="80"/>
      <c r="AR390" s="55">
        <f>SUM(I390:AQ390)</f>
        <v>0</v>
      </c>
    </row>
    <row r="391" spans="1:44" x14ac:dyDescent="0.3">
      <c r="A391" s="55">
        <v>390</v>
      </c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H391" s="80"/>
      <c r="AI391" s="80"/>
      <c r="AJ391" s="80"/>
      <c r="AK391" s="80"/>
      <c r="AL391" s="80"/>
      <c r="AN391" s="80"/>
      <c r="AO391" s="80"/>
      <c r="AP391" s="80"/>
      <c r="AQ391" s="80"/>
      <c r="AR391" s="55">
        <f>SUM(I391:AQ391)</f>
        <v>0</v>
      </c>
    </row>
    <row r="392" spans="1:44" x14ac:dyDescent="0.3">
      <c r="A392" s="55">
        <v>391</v>
      </c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H392" s="80"/>
      <c r="AI392" s="80"/>
      <c r="AJ392" s="80"/>
      <c r="AK392" s="80"/>
      <c r="AL392" s="80"/>
      <c r="AN392" s="80"/>
      <c r="AO392" s="80"/>
      <c r="AP392" s="80"/>
      <c r="AQ392" s="80"/>
      <c r="AR392" s="55">
        <f>SUM(I392:AQ392)</f>
        <v>0</v>
      </c>
    </row>
    <row r="393" spans="1:44" x14ac:dyDescent="0.3">
      <c r="A393" s="55">
        <v>392</v>
      </c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H393" s="80"/>
      <c r="AI393" s="80"/>
      <c r="AJ393" s="80"/>
      <c r="AK393" s="80"/>
      <c r="AL393" s="80"/>
      <c r="AN393" s="80"/>
      <c r="AO393" s="80"/>
      <c r="AP393" s="80"/>
      <c r="AQ393" s="80"/>
      <c r="AR393" s="55">
        <f>SUM(I393:AQ393)</f>
        <v>0</v>
      </c>
    </row>
    <row r="394" spans="1:44" x14ac:dyDescent="0.3">
      <c r="A394" s="55">
        <v>393</v>
      </c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H394" s="80"/>
      <c r="AI394" s="80"/>
      <c r="AJ394" s="80"/>
      <c r="AK394" s="80"/>
      <c r="AL394" s="80"/>
      <c r="AN394" s="80"/>
      <c r="AO394" s="80"/>
      <c r="AP394" s="80"/>
      <c r="AQ394" s="80"/>
      <c r="AR394" s="55">
        <f>SUM(I394:AQ394)</f>
        <v>0</v>
      </c>
    </row>
    <row r="395" spans="1:44" x14ac:dyDescent="0.3">
      <c r="A395" s="55">
        <v>394</v>
      </c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H395" s="80"/>
      <c r="AI395" s="80"/>
      <c r="AJ395" s="80"/>
      <c r="AK395" s="80"/>
      <c r="AL395" s="80"/>
      <c r="AN395" s="80"/>
      <c r="AO395" s="80"/>
      <c r="AP395" s="80"/>
      <c r="AQ395" s="80"/>
      <c r="AR395" s="55">
        <f>SUM(I395:AQ395)</f>
        <v>0</v>
      </c>
    </row>
    <row r="396" spans="1:44" x14ac:dyDescent="0.3">
      <c r="A396" s="55">
        <v>395</v>
      </c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H396" s="80"/>
      <c r="AI396" s="80"/>
      <c r="AJ396" s="80"/>
      <c r="AK396" s="80"/>
      <c r="AL396" s="80"/>
      <c r="AN396" s="80"/>
      <c r="AO396" s="80"/>
      <c r="AP396" s="80"/>
      <c r="AQ396" s="80"/>
      <c r="AR396" s="55">
        <f>SUM(I396:AQ396)</f>
        <v>0</v>
      </c>
    </row>
    <row r="397" spans="1:44" x14ac:dyDescent="0.3">
      <c r="A397" s="55">
        <v>396</v>
      </c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H397" s="80"/>
      <c r="AI397" s="80"/>
      <c r="AJ397" s="80"/>
      <c r="AK397" s="80"/>
      <c r="AL397" s="80"/>
      <c r="AN397" s="80"/>
      <c r="AO397" s="80"/>
      <c r="AP397" s="80"/>
      <c r="AQ397" s="80"/>
      <c r="AR397" s="55">
        <f>SUM(I397:AQ397)</f>
        <v>0</v>
      </c>
    </row>
    <row r="398" spans="1:44" x14ac:dyDescent="0.3">
      <c r="A398" s="55">
        <v>397</v>
      </c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H398" s="80"/>
      <c r="AI398" s="80"/>
      <c r="AJ398" s="80"/>
      <c r="AK398" s="80"/>
      <c r="AL398" s="80"/>
      <c r="AN398" s="80"/>
      <c r="AO398" s="80"/>
      <c r="AP398" s="80"/>
      <c r="AQ398" s="80"/>
      <c r="AR398" s="55">
        <f>SUM(I398:AQ398)</f>
        <v>0</v>
      </c>
    </row>
    <row r="399" spans="1:44" x14ac:dyDescent="0.3">
      <c r="A399" s="55">
        <v>398</v>
      </c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H399" s="80"/>
      <c r="AI399" s="80"/>
      <c r="AJ399" s="80"/>
      <c r="AK399" s="80"/>
      <c r="AL399" s="80"/>
      <c r="AN399" s="80"/>
      <c r="AO399" s="80"/>
      <c r="AP399" s="80"/>
      <c r="AQ399" s="80"/>
      <c r="AR399" s="55">
        <f>SUM(I399:AQ399)</f>
        <v>0</v>
      </c>
    </row>
    <row r="400" spans="1:44" x14ac:dyDescent="0.3">
      <c r="A400" s="55">
        <v>399</v>
      </c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H400" s="80"/>
      <c r="AI400" s="80"/>
      <c r="AJ400" s="80"/>
      <c r="AK400" s="80"/>
      <c r="AL400" s="80"/>
      <c r="AN400" s="80"/>
      <c r="AO400" s="80"/>
      <c r="AP400" s="80"/>
      <c r="AQ400" s="80"/>
      <c r="AR400" s="55">
        <f>SUM(I400:AQ400)</f>
        <v>0</v>
      </c>
    </row>
    <row r="401" spans="1:44" x14ac:dyDescent="0.3">
      <c r="A401" s="55">
        <v>400</v>
      </c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H401" s="80"/>
      <c r="AI401" s="80"/>
      <c r="AJ401" s="80"/>
      <c r="AK401" s="80"/>
      <c r="AL401" s="80"/>
      <c r="AN401" s="80"/>
      <c r="AO401" s="80"/>
      <c r="AP401" s="80"/>
      <c r="AQ401" s="80"/>
      <c r="AR401" s="55">
        <f>SUM(I401:AQ401)</f>
        <v>0</v>
      </c>
    </row>
    <row r="402" spans="1:44" x14ac:dyDescent="0.3">
      <c r="A402" s="55">
        <v>401</v>
      </c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H402" s="80"/>
      <c r="AI402" s="80"/>
      <c r="AJ402" s="80"/>
      <c r="AK402" s="80"/>
      <c r="AL402" s="80"/>
      <c r="AN402" s="80"/>
      <c r="AO402" s="80"/>
      <c r="AP402" s="80"/>
      <c r="AQ402" s="80"/>
      <c r="AR402" s="55">
        <f>SUM(I402:AQ402)</f>
        <v>0</v>
      </c>
    </row>
    <row r="403" spans="1:44" x14ac:dyDescent="0.3">
      <c r="A403" s="55">
        <v>402</v>
      </c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H403" s="80"/>
      <c r="AI403" s="80"/>
      <c r="AJ403" s="80"/>
      <c r="AK403" s="80"/>
      <c r="AL403" s="80"/>
      <c r="AN403" s="80"/>
      <c r="AO403" s="80"/>
      <c r="AP403" s="80"/>
      <c r="AQ403" s="80"/>
      <c r="AR403" s="55">
        <f>SUM(I403:AQ403)</f>
        <v>0</v>
      </c>
    </row>
    <row r="404" spans="1:44" x14ac:dyDescent="0.3">
      <c r="A404" s="55">
        <v>403</v>
      </c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H404" s="80"/>
      <c r="AI404" s="80"/>
      <c r="AJ404" s="80"/>
      <c r="AK404" s="80"/>
      <c r="AL404" s="80"/>
      <c r="AN404" s="80"/>
      <c r="AO404" s="80"/>
      <c r="AP404" s="80"/>
      <c r="AQ404" s="80"/>
      <c r="AR404" s="55">
        <f>SUM(I404:AQ404)</f>
        <v>0</v>
      </c>
    </row>
    <row r="405" spans="1:44" x14ac:dyDescent="0.3">
      <c r="A405" s="55">
        <v>404</v>
      </c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H405" s="80"/>
      <c r="AI405" s="80"/>
      <c r="AJ405" s="80"/>
      <c r="AK405" s="80"/>
      <c r="AL405" s="80"/>
      <c r="AN405" s="80"/>
      <c r="AO405" s="80"/>
      <c r="AP405" s="80"/>
      <c r="AQ405" s="80"/>
      <c r="AR405" s="55">
        <f>SUM(I405:AQ405)</f>
        <v>0</v>
      </c>
    </row>
    <row r="406" spans="1:44" x14ac:dyDescent="0.3">
      <c r="A406" s="55">
        <v>405</v>
      </c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H406" s="80"/>
      <c r="AI406" s="80"/>
      <c r="AJ406" s="80"/>
      <c r="AK406" s="80"/>
      <c r="AL406" s="80"/>
      <c r="AN406" s="80"/>
      <c r="AO406" s="80"/>
      <c r="AP406" s="80"/>
      <c r="AQ406" s="80"/>
      <c r="AR406" s="55">
        <f>SUM(I406:AQ406)</f>
        <v>0</v>
      </c>
    </row>
    <row r="407" spans="1:44" x14ac:dyDescent="0.3">
      <c r="A407" s="55">
        <v>406</v>
      </c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H407" s="80"/>
      <c r="AI407" s="80"/>
      <c r="AJ407" s="80"/>
      <c r="AK407" s="80"/>
      <c r="AL407" s="80"/>
      <c r="AN407" s="80"/>
      <c r="AO407" s="80"/>
      <c r="AP407" s="80"/>
      <c r="AQ407" s="80"/>
      <c r="AR407" s="55">
        <f>SUM(I407:AQ407)</f>
        <v>0</v>
      </c>
    </row>
    <row r="408" spans="1:44" x14ac:dyDescent="0.3">
      <c r="A408" s="55">
        <v>407</v>
      </c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H408" s="80"/>
      <c r="AI408" s="80"/>
      <c r="AJ408" s="80"/>
      <c r="AK408" s="80"/>
      <c r="AL408" s="80"/>
      <c r="AN408" s="80"/>
      <c r="AO408" s="80"/>
      <c r="AP408" s="80"/>
      <c r="AQ408" s="80"/>
      <c r="AR408" s="55">
        <f>SUM(I408:AQ408)</f>
        <v>0</v>
      </c>
    </row>
    <row r="409" spans="1:44" x14ac:dyDescent="0.3">
      <c r="A409" s="55">
        <v>408</v>
      </c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H409" s="80"/>
      <c r="AI409" s="80"/>
      <c r="AJ409" s="80"/>
      <c r="AK409" s="80"/>
      <c r="AL409" s="80"/>
      <c r="AN409" s="80"/>
      <c r="AO409" s="80"/>
      <c r="AP409" s="80"/>
      <c r="AQ409" s="80"/>
      <c r="AR409" s="55">
        <f>SUM(I409:AQ409)</f>
        <v>0</v>
      </c>
    </row>
    <row r="410" spans="1:44" x14ac:dyDescent="0.3">
      <c r="A410" s="55">
        <v>409</v>
      </c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H410" s="80"/>
      <c r="AI410" s="80"/>
      <c r="AJ410" s="80"/>
      <c r="AK410" s="80"/>
      <c r="AL410" s="80"/>
      <c r="AN410" s="80"/>
      <c r="AO410" s="80"/>
      <c r="AP410" s="80"/>
      <c r="AQ410" s="80"/>
      <c r="AR410" s="55">
        <f>SUM(I410:AQ410)</f>
        <v>0</v>
      </c>
    </row>
    <row r="411" spans="1:44" x14ac:dyDescent="0.3">
      <c r="A411" s="55">
        <v>410</v>
      </c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H411" s="80"/>
      <c r="AI411" s="80"/>
      <c r="AJ411" s="80"/>
      <c r="AK411" s="80"/>
      <c r="AL411" s="80"/>
      <c r="AN411" s="80"/>
      <c r="AO411" s="80"/>
      <c r="AP411" s="80"/>
      <c r="AQ411" s="80"/>
      <c r="AR411" s="55">
        <f>SUM(I411:AQ411)</f>
        <v>0</v>
      </c>
    </row>
    <row r="412" spans="1:44" x14ac:dyDescent="0.3">
      <c r="A412" s="55">
        <v>411</v>
      </c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H412" s="80"/>
      <c r="AI412" s="80"/>
      <c r="AJ412" s="80"/>
      <c r="AK412" s="80"/>
      <c r="AL412" s="80"/>
      <c r="AN412" s="80"/>
      <c r="AO412" s="80"/>
      <c r="AP412" s="80"/>
      <c r="AQ412" s="80"/>
      <c r="AR412" s="55">
        <f>SUM(I412:AQ412)</f>
        <v>0</v>
      </c>
    </row>
    <row r="413" spans="1:44" x14ac:dyDescent="0.3">
      <c r="A413" s="55">
        <v>412</v>
      </c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H413" s="80"/>
      <c r="AI413" s="80"/>
      <c r="AJ413" s="80"/>
      <c r="AK413" s="80"/>
      <c r="AL413" s="80"/>
      <c r="AN413" s="80"/>
      <c r="AO413" s="80"/>
      <c r="AP413" s="80"/>
      <c r="AQ413" s="80"/>
      <c r="AR413" s="55">
        <f>SUM(I413:AQ413)</f>
        <v>0</v>
      </c>
    </row>
    <row r="414" spans="1:44" x14ac:dyDescent="0.3">
      <c r="A414" s="55">
        <v>413</v>
      </c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H414" s="80"/>
      <c r="AI414" s="80"/>
      <c r="AJ414" s="80"/>
      <c r="AK414" s="80"/>
      <c r="AL414" s="80"/>
      <c r="AN414" s="80"/>
      <c r="AO414" s="80"/>
      <c r="AP414" s="80"/>
      <c r="AQ414" s="80"/>
      <c r="AR414" s="55">
        <f>SUM(I414:AQ414)</f>
        <v>0</v>
      </c>
    </row>
    <row r="415" spans="1:44" x14ac:dyDescent="0.3">
      <c r="A415" s="55">
        <v>414</v>
      </c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H415" s="80"/>
      <c r="AI415" s="80"/>
      <c r="AJ415" s="80"/>
      <c r="AK415" s="80"/>
      <c r="AL415" s="80"/>
      <c r="AN415" s="80"/>
      <c r="AO415" s="80"/>
      <c r="AP415" s="80"/>
      <c r="AQ415" s="80"/>
      <c r="AR415" s="55">
        <f>SUM(I415:AQ415)</f>
        <v>0</v>
      </c>
    </row>
    <row r="416" spans="1:44" x14ac:dyDescent="0.3">
      <c r="A416" s="55">
        <v>415</v>
      </c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H416" s="80"/>
      <c r="AI416" s="80"/>
      <c r="AJ416" s="80"/>
      <c r="AK416" s="80"/>
      <c r="AL416" s="80"/>
      <c r="AN416" s="80"/>
      <c r="AO416" s="80"/>
      <c r="AP416" s="80"/>
      <c r="AQ416" s="80"/>
      <c r="AR416" s="55">
        <f>SUM(I416:AQ416)</f>
        <v>0</v>
      </c>
    </row>
    <row r="417" spans="1:44" x14ac:dyDescent="0.3">
      <c r="A417" s="55">
        <v>416</v>
      </c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H417" s="80"/>
      <c r="AI417" s="80"/>
      <c r="AJ417" s="80"/>
      <c r="AK417" s="80"/>
      <c r="AL417" s="80"/>
      <c r="AN417" s="80"/>
      <c r="AO417" s="80"/>
      <c r="AP417" s="80"/>
      <c r="AQ417" s="80"/>
      <c r="AR417" s="55">
        <f>SUM(I417:AQ417)</f>
        <v>0</v>
      </c>
    </row>
    <row r="418" spans="1:44" x14ac:dyDescent="0.3">
      <c r="A418" s="55">
        <v>417</v>
      </c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H418" s="80"/>
      <c r="AI418" s="80"/>
      <c r="AJ418" s="80"/>
      <c r="AK418" s="80"/>
      <c r="AL418" s="80"/>
      <c r="AN418" s="80"/>
      <c r="AO418" s="80"/>
      <c r="AP418" s="80"/>
      <c r="AQ418" s="80"/>
      <c r="AR418" s="55">
        <f>SUM(I418:AQ418)</f>
        <v>0</v>
      </c>
    </row>
    <row r="419" spans="1:44" x14ac:dyDescent="0.3">
      <c r="A419" s="55">
        <v>418</v>
      </c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H419" s="80"/>
      <c r="AI419" s="80"/>
      <c r="AJ419" s="80"/>
      <c r="AK419" s="80"/>
      <c r="AL419" s="80"/>
      <c r="AN419" s="80"/>
      <c r="AO419" s="80"/>
      <c r="AP419" s="80"/>
      <c r="AQ419" s="80"/>
      <c r="AR419" s="55">
        <f>SUM(I419:AQ419)</f>
        <v>0</v>
      </c>
    </row>
    <row r="420" spans="1:44" x14ac:dyDescent="0.3">
      <c r="A420" s="55">
        <v>419</v>
      </c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H420" s="80"/>
      <c r="AI420" s="80"/>
      <c r="AJ420" s="80"/>
      <c r="AK420" s="80"/>
      <c r="AL420" s="80"/>
      <c r="AN420" s="80"/>
      <c r="AO420" s="80"/>
      <c r="AP420" s="80"/>
      <c r="AQ420" s="80"/>
      <c r="AR420" s="55">
        <f>SUM(I420:AQ420)</f>
        <v>0</v>
      </c>
    </row>
    <row r="421" spans="1:44" x14ac:dyDescent="0.3">
      <c r="A421" s="55">
        <v>420</v>
      </c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H421" s="80"/>
      <c r="AI421" s="80"/>
      <c r="AJ421" s="80"/>
      <c r="AK421" s="80"/>
      <c r="AL421" s="80"/>
      <c r="AN421" s="80"/>
      <c r="AO421" s="80"/>
      <c r="AP421" s="80"/>
      <c r="AQ421" s="80"/>
      <c r="AR421" s="55">
        <f>SUM(I421:AQ421)</f>
        <v>0</v>
      </c>
    </row>
    <row r="422" spans="1:44" x14ac:dyDescent="0.3">
      <c r="A422" s="55">
        <v>421</v>
      </c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H422" s="80"/>
      <c r="AI422" s="80"/>
      <c r="AJ422" s="80"/>
      <c r="AK422" s="80"/>
      <c r="AL422" s="80"/>
      <c r="AN422" s="80"/>
      <c r="AO422" s="80"/>
      <c r="AP422" s="80"/>
      <c r="AQ422" s="80"/>
      <c r="AR422" s="55">
        <f>SUM(I422:AQ422)</f>
        <v>0</v>
      </c>
    </row>
    <row r="423" spans="1:44" x14ac:dyDescent="0.3">
      <c r="A423" s="55">
        <v>422</v>
      </c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H423" s="80"/>
      <c r="AI423" s="80"/>
      <c r="AJ423" s="80"/>
      <c r="AK423" s="80"/>
      <c r="AL423" s="80"/>
      <c r="AN423" s="80"/>
      <c r="AO423" s="80"/>
      <c r="AP423" s="80"/>
      <c r="AQ423" s="80"/>
      <c r="AR423" s="55">
        <f>SUM(I423:AQ423)</f>
        <v>0</v>
      </c>
    </row>
    <row r="424" spans="1:44" x14ac:dyDescent="0.3">
      <c r="A424" s="55">
        <v>423</v>
      </c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H424" s="80"/>
      <c r="AI424" s="80"/>
      <c r="AJ424" s="80"/>
      <c r="AK424" s="80"/>
      <c r="AL424" s="80"/>
      <c r="AN424" s="80"/>
      <c r="AO424" s="80"/>
      <c r="AP424" s="80"/>
      <c r="AQ424" s="80"/>
      <c r="AR424" s="55">
        <f>SUM(I424:AQ424)</f>
        <v>0</v>
      </c>
    </row>
    <row r="425" spans="1:44" x14ac:dyDescent="0.3">
      <c r="A425" s="55">
        <v>424</v>
      </c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H425" s="80"/>
      <c r="AI425" s="80"/>
      <c r="AJ425" s="80"/>
      <c r="AK425" s="80"/>
      <c r="AL425" s="80"/>
      <c r="AN425" s="80"/>
      <c r="AO425" s="80"/>
      <c r="AP425" s="80"/>
      <c r="AQ425" s="80"/>
      <c r="AR425" s="55">
        <f>SUM(I425:AQ425)</f>
        <v>0</v>
      </c>
    </row>
    <row r="426" spans="1:44" x14ac:dyDescent="0.3">
      <c r="A426" s="55">
        <v>425</v>
      </c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H426" s="80"/>
      <c r="AI426" s="80"/>
      <c r="AJ426" s="80"/>
      <c r="AK426" s="80"/>
      <c r="AL426" s="80"/>
      <c r="AN426" s="80"/>
      <c r="AO426" s="80"/>
      <c r="AP426" s="80"/>
      <c r="AQ426" s="80"/>
      <c r="AR426" s="55">
        <f>SUM(I426:AQ426)</f>
        <v>0</v>
      </c>
    </row>
    <row r="427" spans="1:44" x14ac:dyDescent="0.3">
      <c r="A427" s="55">
        <v>426</v>
      </c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H427" s="80"/>
      <c r="AI427" s="80"/>
      <c r="AJ427" s="80"/>
      <c r="AK427" s="80"/>
      <c r="AL427" s="80"/>
      <c r="AN427" s="80"/>
      <c r="AO427" s="80"/>
      <c r="AP427" s="80"/>
      <c r="AQ427" s="80"/>
      <c r="AR427" s="55">
        <f>SUM(I427:AQ427)</f>
        <v>0</v>
      </c>
    </row>
    <row r="428" spans="1:44" x14ac:dyDescent="0.3">
      <c r="A428" s="55">
        <v>427</v>
      </c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H428" s="80"/>
      <c r="AI428" s="80"/>
      <c r="AJ428" s="80"/>
      <c r="AK428" s="80"/>
      <c r="AL428" s="80"/>
      <c r="AN428" s="80"/>
      <c r="AO428" s="80"/>
      <c r="AP428" s="80"/>
      <c r="AQ428" s="80"/>
      <c r="AR428" s="55">
        <f>SUM(I428:AQ428)</f>
        <v>0</v>
      </c>
    </row>
    <row r="429" spans="1:44" x14ac:dyDescent="0.3">
      <c r="A429" s="55">
        <v>428</v>
      </c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H429" s="80"/>
      <c r="AI429" s="80"/>
      <c r="AJ429" s="80"/>
      <c r="AK429" s="80"/>
      <c r="AL429" s="80"/>
      <c r="AN429" s="80"/>
      <c r="AO429" s="80"/>
      <c r="AP429" s="80"/>
      <c r="AQ429" s="80"/>
      <c r="AR429" s="55">
        <f>SUM(I429:AQ429)</f>
        <v>0</v>
      </c>
    </row>
    <row r="430" spans="1:44" x14ac:dyDescent="0.3">
      <c r="A430" s="55">
        <v>429</v>
      </c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H430" s="80"/>
      <c r="AI430" s="80"/>
      <c r="AJ430" s="80"/>
      <c r="AK430" s="80"/>
      <c r="AL430" s="80"/>
      <c r="AN430" s="80"/>
      <c r="AO430" s="80"/>
      <c r="AP430" s="80"/>
      <c r="AQ430" s="80"/>
      <c r="AR430" s="55">
        <f>SUM(I430:AQ430)</f>
        <v>0</v>
      </c>
    </row>
    <row r="431" spans="1:44" x14ac:dyDescent="0.3">
      <c r="A431" s="55">
        <v>430</v>
      </c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H431" s="80"/>
      <c r="AI431" s="80"/>
      <c r="AJ431" s="80"/>
      <c r="AK431" s="80"/>
      <c r="AL431" s="80"/>
      <c r="AN431" s="80"/>
      <c r="AO431" s="80"/>
      <c r="AP431" s="80"/>
      <c r="AQ431" s="80"/>
      <c r="AR431" s="55">
        <f>SUM(I431:AQ431)</f>
        <v>0</v>
      </c>
    </row>
    <row r="432" spans="1:44" x14ac:dyDescent="0.3">
      <c r="A432" s="55">
        <v>431</v>
      </c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H432" s="80"/>
      <c r="AI432" s="80"/>
      <c r="AJ432" s="80"/>
      <c r="AK432" s="80"/>
      <c r="AL432" s="80"/>
      <c r="AN432" s="80"/>
      <c r="AO432" s="80"/>
      <c r="AP432" s="80"/>
      <c r="AQ432" s="80"/>
      <c r="AR432" s="55">
        <f>SUM(I432:AQ432)</f>
        <v>0</v>
      </c>
    </row>
    <row r="433" spans="1:44" x14ac:dyDescent="0.3">
      <c r="A433" s="55">
        <v>432</v>
      </c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H433" s="80"/>
      <c r="AI433" s="80"/>
      <c r="AJ433" s="80"/>
      <c r="AK433" s="80"/>
      <c r="AL433" s="80"/>
      <c r="AN433" s="80"/>
      <c r="AO433" s="80"/>
      <c r="AP433" s="80"/>
      <c r="AQ433" s="80"/>
      <c r="AR433" s="55">
        <f>SUM(I433:AQ433)</f>
        <v>0</v>
      </c>
    </row>
    <row r="434" spans="1:44" x14ac:dyDescent="0.3">
      <c r="A434" s="55">
        <v>433</v>
      </c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H434" s="80"/>
      <c r="AI434" s="80"/>
      <c r="AJ434" s="80"/>
      <c r="AK434" s="80"/>
      <c r="AL434" s="80"/>
      <c r="AN434" s="80"/>
      <c r="AO434" s="80"/>
      <c r="AP434" s="80"/>
      <c r="AQ434" s="80"/>
      <c r="AR434" s="55">
        <f>SUM(I434:AQ434)</f>
        <v>0</v>
      </c>
    </row>
    <row r="435" spans="1:44" x14ac:dyDescent="0.3">
      <c r="A435" s="55">
        <v>434</v>
      </c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H435" s="80"/>
      <c r="AI435" s="80"/>
      <c r="AJ435" s="80"/>
      <c r="AK435" s="80"/>
      <c r="AL435" s="80"/>
      <c r="AN435" s="80"/>
      <c r="AO435" s="80"/>
      <c r="AP435" s="80"/>
      <c r="AQ435" s="80"/>
      <c r="AR435" s="55">
        <f>SUM(I435:AQ435)</f>
        <v>0</v>
      </c>
    </row>
    <row r="436" spans="1:44" x14ac:dyDescent="0.3">
      <c r="A436" s="55">
        <v>435</v>
      </c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H436" s="80"/>
      <c r="AI436" s="80"/>
      <c r="AJ436" s="80"/>
      <c r="AK436" s="80"/>
      <c r="AL436" s="80"/>
      <c r="AN436" s="80"/>
      <c r="AO436" s="80"/>
      <c r="AP436" s="80"/>
      <c r="AQ436" s="80"/>
      <c r="AR436" s="55">
        <f>SUM(I436:AQ436)</f>
        <v>0</v>
      </c>
    </row>
    <row r="437" spans="1:44" x14ac:dyDescent="0.3">
      <c r="A437" s="55">
        <v>436</v>
      </c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H437" s="80"/>
      <c r="AI437" s="80"/>
      <c r="AJ437" s="80"/>
      <c r="AK437" s="80"/>
      <c r="AL437" s="80"/>
      <c r="AN437" s="80"/>
      <c r="AO437" s="80"/>
      <c r="AP437" s="80"/>
      <c r="AQ437" s="80"/>
      <c r="AR437" s="55">
        <f>SUM(I437:AQ437)</f>
        <v>0</v>
      </c>
    </row>
    <row r="438" spans="1:44" x14ac:dyDescent="0.3">
      <c r="A438" s="55">
        <v>437</v>
      </c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H438" s="80"/>
      <c r="AI438" s="80"/>
      <c r="AJ438" s="80"/>
      <c r="AK438" s="80"/>
      <c r="AL438" s="80"/>
      <c r="AN438" s="80"/>
      <c r="AO438" s="80"/>
      <c r="AP438" s="80"/>
      <c r="AQ438" s="80"/>
      <c r="AR438" s="55">
        <f>SUM(I438:AQ438)</f>
        <v>0</v>
      </c>
    </row>
    <row r="439" spans="1:44" x14ac:dyDescent="0.3">
      <c r="A439" s="55">
        <v>438</v>
      </c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H439" s="80"/>
      <c r="AI439" s="80"/>
      <c r="AJ439" s="80"/>
      <c r="AK439" s="80"/>
      <c r="AL439" s="80"/>
      <c r="AN439" s="80"/>
      <c r="AO439" s="80"/>
      <c r="AP439" s="80"/>
      <c r="AQ439" s="80"/>
      <c r="AR439" s="55">
        <f>SUM(I439:AQ439)</f>
        <v>0</v>
      </c>
    </row>
    <row r="440" spans="1:44" x14ac:dyDescent="0.3">
      <c r="A440" s="55">
        <v>439</v>
      </c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H440" s="80"/>
      <c r="AI440" s="80"/>
      <c r="AJ440" s="80"/>
      <c r="AK440" s="80"/>
      <c r="AL440" s="80"/>
      <c r="AN440" s="80"/>
      <c r="AO440" s="80"/>
      <c r="AP440" s="80"/>
      <c r="AQ440" s="80"/>
      <c r="AR440" s="55">
        <f>SUM(I440:AQ440)</f>
        <v>0</v>
      </c>
    </row>
    <row r="441" spans="1:44" x14ac:dyDescent="0.3">
      <c r="A441" s="55">
        <v>440</v>
      </c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H441" s="80"/>
      <c r="AI441" s="80"/>
      <c r="AJ441" s="80"/>
      <c r="AK441" s="80"/>
      <c r="AL441" s="80"/>
      <c r="AN441" s="80"/>
      <c r="AO441" s="80"/>
      <c r="AP441" s="80"/>
      <c r="AQ441" s="80"/>
      <c r="AR441" s="55">
        <f>SUM(I441:AQ441)</f>
        <v>0</v>
      </c>
    </row>
    <row r="442" spans="1:44" x14ac:dyDescent="0.3">
      <c r="A442" s="55">
        <v>441</v>
      </c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H442" s="80"/>
      <c r="AI442" s="80"/>
      <c r="AJ442" s="80"/>
      <c r="AK442" s="80"/>
      <c r="AL442" s="80"/>
      <c r="AN442" s="80"/>
      <c r="AO442" s="80"/>
      <c r="AP442" s="80"/>
      <c r="AQ442" s="80"/>
      <c r="AR442" s="55">
        <f>SUM(I442:AQ442)</f>
        <v>0</v>
      </c>
    </row>
    <row r="443" spans="1:44" x14ac:dyDescent="0.3">
      <c r="A443" s="55">
        <v>442</v>
      </c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H443" s="80"/>
      <c r="AI443" s="80"/>
      <c r="AJ443" s="80"/>
      <c r="AK443" s="80"/>
      <c r="AL443" s="80"/>
      <c r="AN443" s="80"/>
      <c r="AO443" s="80"/>
      <c r="AP443" s="80"/>
      <c r="AQ443" s="80"/>
      <c r="AR443" s="55">
        <f>SUM(I443:AQ443)</f>
        <v>0</v>
      </c>
    </row>
    <row r="444" spans="1:44" x14ac:dyDescent="0.3">
      <c r="A444" s="55">
        <v>443</v>
      </c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H444" s="80"/>
      <c r="AI444" s="80"/>
      <c r="AJ444" s="80"/>
      <c r="AK444" s="80"/>
      <c r="AL444" s="80"/>
      <c r="AN444" s="80"/>
      <c r="AO444" s="80"/>
      <c r="AP444" s="80"/>
      <c r="AQ444" s="80"/>
      <c r="AR444" s="55">
        <f>SUM(I444:AQ444)</f>
        <v>0</v>
      </c>
    </row>
    <row r="445" spans="1:44" x14ac:dyDescent="0.3">
      <c r="A445" s="55">
        <v>444</v>
      </c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H445" s="80"/>
      <c r="AI445" s="80"/>
      <c r="AJ445" s="80"/>
      <c r="AK445" s="80"/>
      <c r="AL445" s="80"/>
      <c r="AN445" s="80"/>
      <c r="AO445" s="80"/>
      <c r="AP445" s="80"/>
      <c r="AQ445" s="80"/>
      <c r="AR445" s="55">
        <f>SUM(I445:AQ445)</f>
        <v>0</v>
      </c>
    </row>
    <row r="446" spans="1:44" x14ac:dyDescent="0.3">
      <c r="A446" s="55">
        <v>445</v>
      </c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H446" s="80"/>
      <c r="AI446" s="80"/>
      <c r="AJ446" s="80"/>
      <c r="AK446" s="80"/>
      <c r="AL446" s="80"/>
      <c r="AN446" s="80"/>
      <c r="AO446" s="80"/>
      <c r="AP446" s="80"/>
      <c r="AQ446" s="80"/>
      <c r="AR446" s="55">
        <f>SUM(I446:AQ446)</f>
        <v>0</v>
      </c>
    </row>
    <row r="447" spans="1:44" x14ac:dyDescent="0.3">
      <c r="A447" s="55">
        <v>446</v>
      </c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H447" s="80"/>
      <c r="AI447" s="80"/>
      <c r="AJ447" s="80"/>
      <c r="AK447" s="80"/>
      <c r="AL447" s="80"/>
      <c r="AN447" s="80"/>
      <c r="AO447" s="80"/>
      <c r="AP447" s="80"/>
      <c r="AQ447" s="80"/>
      <c r="AR447" s="55">
        <f>SUM(I447:AQ447)</f>
        <v>0</v>
      </c>
    </row>
    <row r="448" spans="1:44" x14ac:dyDescent="0.3">
      <c r="A448" s="55">
        <v>447</v>
      </c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H448" s="80"/>
      <c r="AI448" s="80"/>
      <c r="AJ448" s="80"/>
      <c r="AK448" s="80"/>
      <c r="AL448" s="80"/>
      <c r="AN448" s="80"/>
      <c r="AO448" s="80"/>
      <c r="AP448" s="80"/>
      <c r="AQ448" s="80"/>
      <c r="AR448" s="55">
        <f>SUM(I448:AQ448)</f>
        <v>0</v>
      </c>
    </row>
    <row r="449" spans="1:44" x14ac:dyDescent="0.3">
      <c r="A449" s="55">
        <v>448</v>
      </c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H449" s="80"/>
      <c r="AI449" s="80"/>
      <c r="AJ449" s="80"/>
      <c r="AK449" s="80"/>
      <c r="AL449" s="80"/>
      <c r="AN449" s="80"/>
      <c r="AO449" s="80"/>
      <c r="AP449" s="80"/>
      <c r="AQ449" s="80"/>
      <c r="AR449" s="55">
        <f>SUM(I449:AQ449)</f>
        <v>0</v>
      </c>
    </row>
    <row r="450" spans="1:44" x14ac:dyDescent="0.3">
      <c r="A450" s="55">
        <v>449</v>
      </c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H450" s="80"/>
      <c r="AI450" s="80"/>
      <c r="AJ450" s="80"/>
      <c r="AK450" s="80"/>
      <c r="AL450" s="80"/>
      <c r="AN450" s="80"/>
      <c r="AO450" s="80"/>
      <c r="AP450" s="80"/>
      <c r="AQ450" s="80"/>
      <c r="AR450" s="55">
        <f>SUM(I450:AQ450)</f>
        <v>0</v>
      </c>
    </row>
    <row r="451" spans="1:44" x14ac:dyDescent="0.3">
      <c r="A451" s="55">
        <v>450</v>
      </c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H451" s="80"/>
      <c r="AI451" s="80"/>
      <c r="AJ451" s="80"/>
      <c r="AK451" s="80"/>
      <c r="AL451" s="80"/>
      <c r="AN451" s="80"/>
      <c r="AO451" s="80"/>
      <c r="AP451" s="80"/>
      <c r="AQ451" s="80"/>
      <c r="AR451" s="55">
        <f>SUM(I451:AQ451)</f>
        <v>0</v>
      </c>
    </row>
    <row r="452" spans="1:44" x14ac:dyDescent="0.3">
      <c r="A452" s="55">
        <v>451</v>
      </c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H452" s="80"/>
      <c r="AI452" s="80"/>
      <c r="AJ452" s="80"/>
      <c r="AK452" s="80"/>
      <c r="AL452" s="80"/>
      <c r="AN452" s="80"/>
      <c r="AO452" s="80"/>
      <c r="AP452" s="80"/>
      <c r="AQ452" s="80"/>
      <c r="AR452" s="55">
        <f>SUM(I452:AQ452)</f>
        <v>0</v>
      </c>
    </row>
    <row r="453" spans="1:44" x14ac:dyDescent="0.3">
      <c r="A453" s="55">
        <v>452</v>
      </c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H453" s="80"/>
      <c r="AI453" s="80"/>
      <c r="AJ453" s="80"/>
      <c r="AK453" s="80"/>
      <c r="AL453" s="80"/>
      <c r="AN453" s="80"/>
      <c r="AO453" s="80"/>
      <c r="AP453" s="80"/>
      <c r="AQ453" s="80"/>
      <c r="AR453" s="55">
        <f>SUM(I453:AQ453)</f>
        <v>0</v>
      </c>
    </row>
    <row r="454" spans="1:44" x14ac:dyDescent="0.3">
      <c r="A454" s="55">
        <v>453</v>
      </c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H454" s="80"/>
      <c r="AI454" s="80"/>
      <c r="AJ454" s="80"/>
      <c r="AK454" s="80"/>
      <c r="AL454" s="80"/>
      <c r="AN454" s="80"/>
      <c r="AO454" s="80"/>
      <c r="AP454" s="80"/>
      <c r="AQ454" s="80"/>
      <c r="AR454" s="55">
        <f>SUM(I454:AQ454)</f>
        <v>0</v>
      </c>
    </row>
    <row r="455" spans="1:44" x14ac:dyDescent="0.3">
      <c r="A455" s="55">
        <v>454</v>
      </c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H455" s="80"/>
      <c r="AI455" s="80"/>
      <c r="AJ455" s="80"/>
      <c r="AK455" s="80"/>
      <c r="AL455" s="80"/>
      <c r="AN455" s="80"/>
      <c r="AO455" s="80"/>
      <c r="AP455" s="80"/>
      <c r="AQ455" s="80"/>
      <c r="AR455" s="55">
        <f>SUM(I455:AQ455)</f>
        <v>0</v>
      </c>
    </row>
    <row r="456" spans="1:44" x14ac:dyDescent="0.3">
      <c r="A456" s="55">
        <v>455</v>
      </c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H456" s="80"/>
      <c r="AI456" s="80"/>
      <c r="AJ456" s="80"/>
      <c r="AK456" s="80"/>
      <c r="AL456" s="80"/>
      <c r="AN456" s="80"/>
      <c r="AO456" s="80"/>
      <c r="AP456" s="80"/>
      <c r="AQ456" s="80"/>
      <c r="AR456" s="55">
        <f>SUM(I456:AQ456)</f>
        <v>0</v>
      </c>
    </row>
    <row r="457" spans="1:44" x14ac:dyDescent="0.3">
      <c r="A457" s="55">
        <v>456</v>
      </c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H457" s="80"/>
      <c r="AI457" s="80"/>
      <c r="AJ457" s="80"/>
      <c r="AK457" s="80"/>
      <c r="AL457" s="80"/>
      <c r="AN457" s="80"/>
      <c r="AO457" s="80"/>
      <c r="AP457" s="80"/>
      <c r="AQ457" s="80"/>
      <c r="AR457" s="55">
        <f>SUM(I457:AQ457)</f>
        <v>0</v>
      </c>
    </row>
    <row r="458" spans="1:44" x14ac:dyDescent="0.3">
      <c r="A458" s="55">
        <v>457</v>
      </c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H458" s="80"/>
      <c r="AI458" s="80"/>
      <c r="AJ458" s="80"/>
      <c r="AK458" s="80"/>
      <c r="AL458" s="80"/>
      <c r="AN458" s="80"/>
      <c r="AO458" s="80"/>
      <c r="AP458" s="80"/>
      <c r="AQ458" s="80"/>
      <c r="AR458" s="55">
        <f>SUM(I458:AQ458)</f>
        <v>0</v>
      </c>
    </row>
    <row r="459" spans="1:44" x14ac:dyDescent="0.3">
      <c r="A459" s="55">
        <v>458</v>
      </c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H459" s="80"/>
      <c r="AI459" s="80"/>
      <c r="AJ459" s="80"/>
      <c r="AK459" s="80"/>
      <c r="AL459" s="80"/>
      <c r="AN459" s="80"/>
      <c r="AO459" s="80"/>
      <c r="AP459" s="80"/>
      <c r="AQ459" s="80"/>
      <c r="AR459" s="55">
        <f>SUM(I459:AQ459)</f>
        <v>0</v>
      </c>
    </row>
    <row r="460" spans="1:44" x14ac:dyDescent="0.3">
      <c r="A460" s="55">
        <v>459</v>
      </c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H460" s="80"/>
      <c r="AI460" s="80"/>
      <c r="AJ460" s="80"/>
      <c r="AK460" s="80"/>
      <c r="AL460" s="80"/>
      <c r="AN460" s="80"/>
      <c r="AO460" s="80"/>
      <c r="AP460" s="80"/>
      <c r="AQ460" s="80"/>
      <c r="AR460" s="55">
        <f>SUM(I460:AQ460)</f>
        <v>0</v>
      </c>
    </row>
    <row r="461" spans="1:44" x14ac:dyDescent="0.3">
      <c r="A461" s="55">
        <v>460</v>
      </c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H461" s="80"/>
      <c r="AI461" s="80"/>
      <c r="AJ461" s="80"/>
      <c r="AK461" s="80"/>
      <c r="AL461" s="80"/>
      <c r="AN461" s="80"/>
      <c r="AO461" s="80"/>
      <c r="AP461" s="80"/>
      <c r="AQ461" s="80"/>
      <c r="AR461" s="55">
        <f>SUM(I461:AQ461)</f>
        <v>0</v>
      </c>
    </row>
    <row r="462" spans="1:44" x14ac:dyDescent="0.3">
      <c r="A462" s="55">
        <v>461</v>
      </c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H462" s="80"/>
      <c r="AI462" s="80"/>
      <c r="AJ462" s="80"/>
      <c r="AK462" s="80"/>
      <c r="AL462" s="80"/>
      <c r="AN462" s="80"/>
      <c r="AO462" s="80"/>
      <c r="AP462" s="80"/>
      <c r="AQ462" s="80"/>
      <c r="AR462" s="55">
        <f>SUM(I462:AQ462)</f>
        <v>0</v>
      </c>
    </row>
    <row r="463" spans="1:44" x14ac:dyDescent="0.3">
      <c r="A463" s="55">
        <v>462</v>
      </c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H463" s="80"/>
      <c r="AI463" s="80"/>
      <c r="AJ463" s="80"/>
      <c r="AK463" s="80"/>
      <c r="AL463" s="80"/>
      <c r="AN463" s="80"/>
      <c r="AO463" s="80"/>
      <c r="AP463" s="80"/>
      <c r="AQ463" s="80"/>
      <c r="AR463" s="55">
        <f>SUM(I463:AQ463)</f>
        <v>0</v>
      </c>
    </row>
    <row r="464" spans="1:44" x14ac:dyDescent="0.3">
      <c r="A464" s="55">
        <v>463</v>
      </c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H464" s="80"/>
      <c r="AI464" s="80"/>
      <c r="AJ464" s="80"/>
      <c r="AK464" s="80"/>
      <c r="AL464" s="80"/>
      <c r="AN464" s="80"/>
      <c r="AO464" s="80"/>
      <c r="AP464" s="80"/>
      <c r="AQ464" s="80"/>
      <c r="AR464" s="55">
        <f>SUM(I464:AQ464)</f>
        <v>0</v>
      </c>
    </row>
    <row r="465" spans="1:44" x14ac:dyDescent="0.3">
      <c r="A465" s="55">
        <v>464</v>
      </c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H465" s="80"/>
      <c r="AI465" s="80"/>
      <c r="AJ465" s="80"/>
      <c r="AK465" s="80"/>
      <c r="AL465" s="80"/>
      <c r="AN465" s="80"/>
      <c r="AO465" s="80"/>
      <c r="AP465" s="80"/>
      <c r="AQ465" s="80"/>
      <c r="AR465" s="55">
        <f>SUM(I465:AQ465)</f>
        <v>0</v>
      </c>
    </row>
    <row r="466" spans="1:44" x14ac:dyDescent="0.3">
      <c r="A466" s="55">
        <v>465</v>
      </c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H466" s="80"/>
      <c r="AI466" s="80"/>
      <c r="AJ466" s="80"/>
      <c r="AK466" s="80"/>
      <c r="AL466" s="80"/>
      <c r="AN466" s="80"/>
      <c r="AO466" s="80"/>
      <c r="AP466" s="80"/>
      <c r="AQ466" s="80"/>
      <c r="AR466" s="55">
        <f>SUM(I466:AQ466)</f>
        <v>0</v>
      </c>
    </row>
    <row r="467" spans="1:44" x14ac:dyDescent="0.3">
      <c r="A467" s="55">
        <v>466</v>
      </c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H467" s="80"/>
      <c r="AI467" s="80"/>
      <c r="AJ467" s="80"/>
      <c r="AK467" s="80"/>
      <c r="AL467" s="80"/>
      <c r="AN467" s="80"/>
      <c r="AO467" s="80"/>
      <c r="AP467" s="80"/>
      <c r="AQ467" s="80"/>
      <c r="AR467" s="55">
        <f>SUM(I467:AQ467)</f>
        <v>0</v>
      </c>
    </row>
    <row r="468" spans="1:44" x14ac:dyDescent="0.3">
      <c r="A468" s="55">
        <v>467</v>
      </c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H468" s="80"/>
      <c r="AI468" s="80"/>
      <c r="AJ468" s="80"/>
      <c r="AK468" s="80"/>
      <c r="AL468" s="80"/>
      <c r="AN468" s="80"/>
      <c r="AO468" s="80"/>
      <c r="AP468" s="80"/>
      <c r="AQ468" s="80"/>
      <c r="AR468" s="55">
        <f>SUM(I468:AQ468)</f>
        <v>0</v>
      </c>
    </row>
    <row r="469" spans="1:44" x14ac:dyDescent="0.3">
      <c r="A469" s="55">
        <v>468</v>
      </c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H469" s="80"/>
      <c r="AI469" s="80"/>
      <c r="AJ469" s="80"/>
      <c r="AK469" s="80"/>
      <c r="AL469" s="80"/>
      <c r="AN469" s="80"/>
      <c r="AO469" s="80"/>
      <c r="AP469" s="80"/>
      <c r="AQ469" s="80"/>
      <c r="AR469" s="55">
        <f>SUM(I469:AQ469)</f>
        <v>0</v>
      </c>
    </row>
    <row r="470" spans="1:44" x14ac:dyDescent="0.3">
      <c r="A470" s="55">
        <v>469</v>
      </c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H470" s="80"/>
      <c r="AI470" s="80"/>
      <c r="AJ470" s="80"/>
      <c r="AK470" s="80"/>
      <c r="AL470" s="80"/>
      <c r="AN470" s="80"/>
      <c r="AO470" s="80"/>
      <c r="AP470" s="80"/>
      <c r="AQ470" s="80"/>
      <c r="AR470" s="55">
        <f>SUM(I470:AQ470)</f>
        <v>0</v>
      </c>
    </row>
    <row r="471" spans="1:44" x14ac:dyDescent="0.3">
      <c r="A471" s="55">
        <v>470</v>
      </c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H471" s="80"/>
      <c r="AI471" s="80"/>
      <c r="AJ471" s="80"/>
      <c r="AK471" s="80"/>
      <c r="AL471" s="80"/>
      <c r="AN471" s="80"/>
      <c r="AO471" s="80"/>
      <c r="AP471" s="80"/>
      <c r="AQ471" s="80"/>
      <c r="AR471" s="55">
        <f>SUM(I471:AQ471)</f>
        <v>0</v>
      </c>
    </row>
    <row r="472" spans="1:44" x14ac:dyDescent="0.3">
      <c r="A472" s="55">
        <v>471</v>
      </c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H472" s="80"/>
      <c r="AI472" s="80"/>
      <c r="AJ472" s="80"/>
      <c r="AK472" s="80"/>
      <c r="AL472" s="80"/>
      <c r="AN472" s="80"/>
      <c r="AO472" s="80"/>
      <c r="AP472" s="80"/>
      <c r="AQ472" s="80"/>
      <c r="AR472" s="55">
        <f>SUM(I472:AQ472)</f>
        <v>0</v>
      </c>
    </row>
    <row r="473" spans="1:44" x14ac:dyDescent="0.3">
      <c r="A473" s="55">
        <v>472</v>
      </c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H473" s="80"/>
      <c r="AI473" s="80"/>
      <c r="AJ473" s="80"/>
      <c r="AK473" s="80"/>
      <c r="AL473" s="80"/>
      <c r="AN473" s="80"/>
      <c r="AO473" s="80"/>
      <c r="AP473" s="80"/>
      <c r="AQ473" s="80"/>
      <c r="AR473" s="55">
        <f>SUM(I473:AQ473)</f>
        <v>0</v>
      </c>
    </row>
    <row r="474" spans="1:44" x14ac:dyDescent="0.3">
      <c r="A474" s="55">
        <v>473</v>
      </c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H474" s="80"/>
      <c r="AI474" s="80"/>
      <c r="AJ474" s="80"/>
      <c r="AK474" s="80"/>
      <c r="AL474" s="80"/>
      <c r="AN474" s="80"/>
      <c r="AO474" s="80"/>
      <c r="AP474" s="80"/>
      <c r="AQ474" s="80"/>
      <c r="AR474" s="55">
        <f>SUM(I474:AQ474)</f>
        <v>0</v>
      </c>
    </row>
    <row r="475" spans="1:44" x14ac:dyDescent="0.3">
      <c r="A475" s="55">
        <v>474</v>
      </c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H475" s="80"/>
      <c r="AI475" s="80"/>
      <c r="AJ475" s="80"/>
      <c r="AK475" s="80"/>
      <c r="AL475" s="80"/>
      <c r="AN475" s="80"/>
      <c r="AO475" s="80"/>
      <c r="AP475" s="80"/>
      <c r="AQ475" s="80"/>
      <c r="AR475" s="55">
        <f>SUM(I475:AQ475)</f>
        <v>0</v>
      </c>
    </row>
    <row r="476" spans="1:44" x14ac:dyDescent="0.3">
      <c r="A476" s="55">
        <v>475</v>
      </c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H476" s="80"/>
      <c r="AI476" s="80"/>
      <c r="AJ476" s="80"/>
      <c r="AK476" s="80"/>
      <c r="AL476" s="80"/>
      <c r="AN476" s="80"/>
      <c r="AO476" s="80"/>
      <c r="AP476" s="80"/>
      <c r="AQ476" s="80"/>
      <c r="AR476" s="55">
        <f>SUM(I476:AQ476)</f>
        <v>0</v>
      </c>
    </row>
    <row r="477" spans="1:44" x14ac:dyDescent="0.3">
      <c r="A477" s="55">
        <v>476</v>
      </c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H477" s="80"/>
      <c r="AI477" s="80"/>
      <c r="AJ477" s="80"/>
      <c r="AK477" s="80"/>
      <c r="AL477" s="80"/>
      <c r="AN477" s="80"/>
      <c r="AO477" s="80"/>
      <c r="AP477" s="80"/>
      <c r="AQ477" s="80"/>
      <c r="AR477" s="55">
        <f>SUM(I477:AQ477)</f>
        <v>0</v>
      </c>
    </row>
    <row r="478" spans="1:44" x14ac:dyDescent="0.3">
      <c r="A478" s="55">
        <v>477</v>
      </c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H478" s="80"/>
      <c r="AI478" s="80"/>
      <c r="AJ478" s="80"/>
      <c r="AK478" s="80"/>
      <c r="AL478" s="80"/>
      <c r="AN478" s="80"/>
      <c r="AO478" s="80"/>
      <c r="AP478" s="80"/>
      <c r="AQ478" s="80"/>
      <c r="AR478" s="55">
        <f>SUM(I478:AQ478)</f>
        <v>0</v>
      </c>
    </row>
    <row r="479" spans="1:44" x14ac:dyDescent="0.3">
      <c r="A479" s="55">
        <v>478</v>
      </c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H479" s="80"/>
      <c r="AI479" s="80"/>
      <c r="AJ479" s="80"/>
      <c r="AK479" s="80"/>
      <c r="AL479" s="80"/>
      <c r="AN479" s="80"/>
      <c r="AO479" s="80"/>
      <c r="AP479" s="80"/>
      <c r="AQ479" s="80"/>
      <c r="AR479" s="55">
        <f>SUM(I479:AQ479)</f>
        <v>0</v>
      </c>
    </row>
    <row r="480" spans="1:44" x14ac:dyDescent="0.3">
      <c r="A480" s="55">
        <v>479</v>
      </c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H480" s="80"/>
      <c r="AI480" s="80"/>
      <c r="AJ480" s="80"/>
      <c r="AK480" s="80"/>
      <c r="AL480" s="80"/>
      <c r="AN480" s="80"/>
      <c r="AO480" s="80"/>
      <c r="AP480" s="80"/>
      <c r="AQ480" s="80"/>
      <c r="AR480" s="55">
        <f>SUM(I480:AQ480)</f>
        <v>0</v>
      </c>
    </row>
    <row r="481" spans="1:44" x14ac:dyDescent="0.3">
      <c r="A481" s="55">
        <v>480</v>
      </c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H481" s="80"/>
      <c r="AI481" s="80"/>
      <c r="AJ481" s="80"/>
      <c r="AK481" s="80"/>
      <c r="AL481" s="80"/>
      <c r="AN481" s="80"/>
      <c r="AO481" s="80"/>
      <c r="AP481" s="80"/>
      <c r="AQ481" s="80"/>
      <c r="AR481" s="55">
        <f>SUM(I481:AQ481)</f>
        <v>0</v>
      </c>
    </row>
    <row r="482" spans="1:44" x14ac:dyDescent="0.3">
      <c r="A482" s="55">
        <v>481</v>
      </c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H482" s="80"/>
      <c r="AI482" s="80"/>
      <c r="AJ482" s="80"/>
      <c r="AK482" s="80"/>
      <c r="AL482" s="80"/>
      <c r="AN482" s="80"/>
      <c r="AO482" s="80"/>
      <c r="AP482" s="80"/>
      <c r="AQ482" s="80"/>
      <c r="AR482" s="55">
        <f>SUM(I482:AQ482)</f>
        <v>0</v>
      </c>
    </row>
    <row r="483" spans="1:44" x14ac:dyDescent="0.3">
      <c r="A483" s="55">
        <v>482</v>
      </c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H483" s="80"/>
      <c r="AI483" s="80"/>
      <c r="AJ483" s="80"/>
      <c r="AK483" s="80"/>
      <c r="AL483" s="80"/>
      <c r="AN483" s="80"/>
      <c r="AO483" s="80"/>
      <c r="AP483" s="80"/>
      <c r="AQ483" s="80"/>
      <c r="AR483" s="55">
        <f>SUM(I483:AQ483)</f>
        <v>0</v>
      </c>
    </row>
    <row r="484" spans="1:44" x14ac:dyDescent="0.3">
      <c r="A484" s="55">
        <v>483</v>
      </c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H484" s="80"/>
      <c r="AI484" s="80"/>
      <c r="AJ484" s="80"/>
      <c r="AK484" s="80"/>
      <c r="AL484" s="80"/>
      <c r="AN484" s="80"/>
      <c r="AO484" s="80"/>
      <c r="AP484" s="80"/>
      <c r="AQ484" s="80"/>
      <c r="AR484" s="55">
        <f>SUM(I484:AQ484)</f>
        <v>0</v>
      </c>
    </row>
    <row r="485" spans="1:44" x14ac:dyDescent="0.3">
      <c r="A485" s="55">
        <v>484</v>
      </c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H485" s="80"/>
      <c r="AI485" s="80"/>
      <c r="AJ485" s="80"/>
      <c r="AK485" s="80"/>
      <c r="AL485" s="80"/>
      <c r="AN485" s="80"/>
      <c r="AO485" s="80"/>
      <c r="AP485" s="80"/>
      <c r="AQ485" s="80"/>
      <c r="AR485" s="55">
        <f>SUM(I485:AQ485)</f>
        <v>0</v>
      </c>
    </row>
    <row r="486" spans="1:44" x14ac:dyDescent="0.3">
      <c r="A486" s="55">
        <v>485</v>
      </c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H486" s="80"/>
      <c r="AI486" s="80"/>
      <c r="AJ486" s="80"/>
      <c r="AK486" s="80"/>
      <c r="AL486" s="80"/>
      <c r="AN486" s="80"/>
      <c r="AO486" s="80"/>
      <c r="AP486" s="80"/>
      <c r="AQ486" s="80"/>
      <c r="AR486" s="55">
        <f>SUM(I486:AQ486)</f>
        <v>0</v>
      </c>
    </row>
    <row r="487" spans="1:44" x14ac:dyDescent="0.3">
      <c r="A487" s="55">
        <v>486</v>
      </c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H487" s="80"/>
      <c r="AI487" s="80"/>
      <c r="AJ487" s="80"/>
      <c r="AK487" s="80"/>
      <c r="AL487" s="80"/>
      <c r="AN487" s="80"/>
      <c r="AO487" s="80"/>
      <c r="AP487" s="80"/>
      <c r="AQ487" s="80"/>
      <c r="AR487" s="55">
        <f>SUM(I487:AQ487)</f>
        <v>0</v>
      </c>
    </row>
    <row r="488" spans="1:44" x14ac:dyDescent="0.3">
      <c r="A488" s="55">
        <v>487</v>
      </c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H488" s="80"/>
      <c r="AI488" s="80"/>
      <c r="AJ488" s="80"/>
      <c r="AK488" s="80"/>
      <c r="AL488" s="80"/>
      <c r="AN488" s="80"/>
      <c r="AO488" s="80"/>
      <c r="AP488" s="80"/>
      <c r="AQ488" s="80"/>
      <c r="AR488" s="55">
        <f>SUM(I488:AQ488)</f>
        <v>0</v>
      </c>
    </row>
    <row r="489" spans="1:44" x14ac:dyDescent="0.3">
      <c r="A489" s="55">
        <v>488</v>
      </c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H489" s="80"/>
      <c r="AI489" s="80"/>
      <c r="AJ489" s="80"/>
      <c r="AK489" s="80"/>
      <c r="AL489" s="80"/>
      <c r="AN489" s="80"/>
      <c r="AO489" s="80"/>
      <c r="AP489" s="80"/>
      <c r="AQ489" s="80"/>
      <c r="AR489" s="55">
        <f>SUM(I489:AQ489)</f>
        <v>0</v>
      </c>
    </row>
    <row r="490" spans="1:44" x14ac:dyDescent="0.3">
      <c r="A490" s="55">
        <v>489</v>
      </c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H490" s="80"/>
      <c r="AI490" s="80"/>
      <c r="AJ490" s="80"/>
      <c r="AK490" s="80"/>
      <c r="AL490" s="80"/>
      <c r="AN490" s="80"/>
      <c r="AO490" s="80"/>
      <c r="AP490" s="80"/>
      <c r="AQ490" s="80"/>
      <c r="AR490" s="55">
        <f>SUM(I490:AQ490)</f>
        <v>0</v>
      </c>
    </row>
    <row r="491" spans="1:44" x14ac:dyDescent="0.3">
      <c r="A491" s="55">
        <v>490</v>
      </c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H491" s="80"/>
      <c r="AI491" s="80"/>
      <c r="AJ491" s="80"/>
      <c r="AK491" s="80"/>
      <c r="AL491" s="80"/>
      <c r="AN491" s="80"/>
      <c r="AO491" s="80"/>
      <c r="AP491" s="80"/>
      <c r="AQ491" s="80"/>
      <c r="AR491" s="55">
        <f>SUM(I491:AQ491)</f>
        <v>0</v>
      </c>
    </row>
    <row r="492" spans="1:44" x14ac:dyDescent="0.3">
      <c r="A492" s="55">
        <v>491</v>
      </c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H492" s="80"/>
      <c r="AI492" s="80"/>
      <c r="AJ492" s="80"/>
      <c r="AK492" s="80"/>
      <c r="AL492" s="80"/>
      <c r="AN492" s="80"/>
      <c r="AO492" s="80"/>
      <c r="AP492" s="80"/>
      <c r="AQ492" s="80"/>
      <c r="AR492" s="55">
        <f>SUM(I492:AQ492)</f>
        <v>0</v>
      </c>
    </row>
    <row r="493" spans="1:44" x14ac:dyDescent="0.3">
      <c r="A493" s="55">
        <v>492</v>
      </c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H493" s="80"/>
      <c r="AI493" s="80"/>
      <c r="AJ493" s="80"/>
      <c r="AK493" s="80"/>
      <c r="AL493" s="80"/>
      <c r="AN493" s="80"/>
      <c r="AO493" s="80"/>
      <c r="AP493" s="80"/>
      <c r="AQ493" s="80"/>
      <c r="AR493" s="55">
        <f>SUM(I493:AQ493)</f>
        <v>0</v>
      </c>
    </row>
    <row r="494" spans="1:44" x14ac:dyDescent="0.3">
      <c r="A494" s="55">
        <v>493</v>
      </c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H494" s="80"/>
      <c r="AI494" s="80"/>
      <c r="AJ494" s="80"/>
      <c r="AK494" s="80"/>
      <c r="AL494" s="80"/>
      <c r="AN494" s="80"/>
      <c r="AO494" s="80"/>
      <c r="AP494" s="80"/>
      <c r="AQ494" s="80"/>
      <c r="AR494" s="55">
        <f>SUM(I494:AQ494)</f>
        <v>0</v>
      </c>
    </row>
    <row r="495" spans="1:44" x14ac:dyDescent="0.3">
      <c r="A495" s="55">
        <v>494</v>
      </c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H495" s="80"/>
      <c r="AI495" s="80"/>
      <c r="AJ495" s="80"/>
      <c r="AK495" s="80"/>
      <c r="AL495" s="80"/>
      <c r="AN495" s="80"/>
      <c r="AO495" s="80"/>
      <c r="AP495" s="80"/>
      <c r="AQ495" s="80"/>
      <c r="AR495" s="55">
        <f>SUM(I495:AQ495)</f>
        <v>0</v>
      </c>
    </row>
    <row r="496" spans="1:44" x14ac:dyDescent="0.3">
      <c r="A496" s="55">
        <v>495</v>
      </c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H496" s="80"/>
      <c r="AI496" s="80"/>
      <c r="AJ496" s="80"/>
      <c r="AK496" s="80"/>
      <c r="AL496" s="80"/>
      <c r="AN496" s="80"/>
      <c r="AO496" s="80"/>
      <c r="AP496" s="80"/>
      <c r="AQ496" s="80"/>
      <c r="AR496" s="55">
        <f>SUM(I496:AQ496)</f>
        <v>0</v>
      </c>
    </row>
    <row r="497" spans="1:44" x14ac:dyDescent="0.3">
      <c r="A497" s="55">
        <v>496</v>
      </c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H497" s="80"/>
      <c r="AI497" s="80"/>
      <c r="AJ497" s="80"/>
      <c r="AK497" s="80"/>
      <c r="AL497" s="80"/>
      <c r="AN497" s="80"/>
      <c r="AO497" s="80"/>
      <c r="AP497" s="80"/>
      <c r="AQ497" s="80"/>
      <c r="AR497" s="55">
        <f>SUM(I497:AQ497)</f>
        <v>0</v>
      </c>
    </row>
    <row r="498" spans="1:44" x14ac:dyDescent="0.3">
      <c r="A498" s="55">
        <v>497</v>
      </c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H498" s="80"/>
      <c r="AI498" s="80"/>
      <c r="AJ498" s="80"/>
      <c r="AK498" s="80"/>
      <c r="AL498" s="80"/>
      <c r="AN498" s="80"/>
      <c r="AO498" s="80"/>
      <c r="AP498" s="80"/>
      <c r="AQ498" s="80"/>
      <c r="AR498" s="55">
        <f>SUM(I498:AQ498)</f>
        <v>0</v>
      </c>
    </row>
    <row r="499" spans="1:44" x14ac:dyDescent="0.3">
      <c r="A499" s="55">
        <v>498</v>
      </c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H499" s="80"/>
      <c r="AI499" s="80"/>
      <c r="AJ499" s="80"/>
      <c r="AK499" s="80"/>
      <c r="AL499" s="80"/>
      <c r="AN499" s="80"/>
      <c r="AO499" s="80"/>
      <c r="AP499" s="80"/>
      <c r="AQ499" s="80"/>
      <c r="AR499" s="55">
        <f>SUM(I499:AQ499)</f>
        <v>0</v>
      </c>
    </row>
    <row r="500" spans="1:44" x14ac:dyDescent="0.3">
      <c r="A500" s="55">
        <v>499</v>
      </c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H500" s="80"/>
      <c r="AI500" s="80"/>
      <c r="AJ500" s="80"/>
      <c r="AK500" s="80"/>
      <c r="AL500" s="80"/>
      <c r="AN500" s="80"/>
      <c r="AO500" s="80"/>
      <c r="AP500" s="80"/>
      <c r="AQ500" s="80"/>
      <c r="AR500" s="55">
        <f>SUM(I500:AQ500)</f>
        <v>0</v>
      </c>
    </row>
    <row r="501" spans="1:44" x14ac:dyDescent="0.3">
      <c r="A501" s="55">
        <v>500</v>
      </c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H501" s="80"/>
      <c r="AI501" s="80"/>
      <c r="AJ501" s="80"/>
      <c r="AK501" s="80"/>
      <c r="AL501" s="80"/>
      <c r="AN501" s="80"/>
      <c r="AO501" s="80"/>
      <c r="AP501" s="80"/>
      <c r="AQ501" s="80"/>
      <c r="AR501" s="55">
        <f>SUM(I501:AQ501)</f>
        <v>0</v>
      </c>
    </row>
    <row r="502" spans="1:44" x14ac:dyDescent="0.3">
      <c r="A502" s="55">
        <v>501</v>
      </c>
      <c r="AR502" s="55">
        <f>SUM(I502:AQ502)</f>
        <v>0</v>
      </c>
    </row>
    <row r="503" spans="1:44" x14ac:dyDescent="0.3">
      <c r="AR503" s="55">
        <f>SUM(I503:AQ503)</f>
        <v>0</v>
      </c>
    </row>
    <row r="504" spans="1:44" x14ac:dyDescent="0.3">
      <c r="A504" s="55">
        <v>1</v>
      </c>
      <c r="B504" s="55">
        <v>2</v>
      </c>
      <c r="C504" s="55">
        <v>3</v>
      </c>
      <c r="D504" s="55">
        <v>4</v>
      </c>
      <c r="E504" s="55">
        <v>5</v>
      </c>
      <c r="F504" s="55">
        <v>6</v>
      </c>
      <c r="G504" s="55">
        <v>7</v>
      </c>
      <c r="H504" s="55">
        <v>8</v>
      </c>
      <c r="I504" s="55">
        <v>9</v>
      </c>
      <c r="J504" s="55">
        <v>10</v>
      </c>
      <c r="K504" s="55">
        <v>11</v>
      </c>
      <c r="L504" s="55">
        <v>12</v>
      </c>
      <c r="M504" s="55">
        <v>13</v>
      </c>
      <c r="N504" s="55">
        <v>14</v>
      </c>
      <c r="O504" s="55">
        <v>15</v>
      </c>
      <c r="P504" s="55">
        <v>16</v>
      </c>
      <c r="Q504" s="55">
        <v>17</v>
      </c>
      <c r="R504" s="55">
        <v>18</v>
      </c>
      <c r="S504" s="55">
        <v>19</v>
      </c>
      <c r="T504" s="55">
        <v>20</v>
      </c>
      <c r="U504" s="55">
        <v>21</v>
      </c>
      <c r="V504" s="55">
        <v>22</v>
      </c>
      <c r="W504" s="55">
        <v>23</v>
      </c>
      <c r="X504" s="55">
        <v>24</v>
      </c>
      <c r="Y504" s="55">
        <v>25</v>
      </c>
      <c r="Z504" s="55">
        <v>26</v>
      </c>
      <c r="AA504" s="55">
        <v>27</v>
      </c>
      <c r="AB504" s="55">
        <v>28</v>
      </c>
      <c r="AC504" s="55">
        <v>29</v>
      </c>
      <c r="AD504" s="55">
        <v>30</v>
      </c>
      <c r="AE504" s="55">
        <v>31</v>
      </c>
      <c r="AF504" s="55">
        <v>32</v>
      </c>
      <c r="AG504" s="55">
        <v>33</v>
      </c>
      <c r="AH504" s="55">
        <v>34</v>
      </c>
      <c r="AI504" s="55">
        <v>35</v>
      </c>
      <c r="AJ504" s="55">
        <v>36</v>
      </c>
      <c r="AK504" s="55">
        <v>37</v>
      </c>
      <c r="AL504" s="55">
        <v>38</v>
      </c>
      <c r="AM504" s="55">
        <v>39</v>
      </c>
      <c r="AN504" s="55">
        <v>40</v>
      </c>
      <c r="AO504" s="55">
        <v>41</v>
      </c>
      <c r="AP504" s="55">
        <v>42</v>
      </c>
      <c r="AQ504" s="55">
        <v>43</v>
      </c>
      <c r="AR504" s="55">
        <f>SUM(I504:AQ504)</f>
        <v>910</v>
      </c>
    </row>
    <row r="506" spans="1:44" x14ac:dyDescent="0.3">
      <c r="H506" s="154" t="s">
        <v>64</v>
      </c>
      <c r="I506" s="55">
        <v>1</v>
      </c>
      <c r="J506" s="55">
        <v>1</v>
      </c>
      <c r="K506" s="55">
        <v>1</v>
      </c>
      <c r="L506" s="55">
        <v>1</v>
      </c>
      <c r="M506" s="55">
        <v>1</v>
      </c>
      <c r="N506" s="55">
        <v>2</v>
      </c>
      <c r="O506" s="55">
        <v>2</v>
      </c>
      <c r="P506" s="55">
        <v>2</v>
      </c>
      <c r="Q506" s="55">
        <v>1</v>
      </c>
      <c r="R506" s="55">
        <v>2</v>
      </c>
      <c r="S506" s="55">
        <v>3</v>
      </c>
      <c r="T506" s="55">
        <v>1</v>
      </c>
      <c r="U506" s="55">
        <v>4</v>
      </c>
      <c r="V506" s="55">
        <v>3</v>
      </c>
      <c r="W506" s="55">
        <v>2</v>
      </c>
      <c r="X506" s="55">
        <v>1</v>
      </c>
      <c r="Y506" s="55">
        <v>4</v>
      </c>
      <c r="Z506" s="55">
        <v>3</v>
      </c>
      <c r="AA506" s="55">
        <v>1</v>
      </c>
      <c r="AB506" s="55">
        <v>1</v>
      </c>
      <c r="AC506" s="55">
        <v>1</v>
      </c>
      <c r="AD506" s="55">
        <v>4</v>
      </c>
      <c r="AE506" s="55">
        <v>3</v>
      </c>
      <c r="AF506" s="55">
        <v>1</v>
      </c>
      <c r="AG506" s="154">
        <v>5</v>
      </c>
      <c r="AH506" s="55">
        <v>3</v>
      </c>
      <c r="AI506" s="55">
        <v>4</v>
      </c>
      <c r="AJ506" s="55">
        <v>4</v>
      </c>
      <c r="AK506" s="55">
        <v>3</v>
      </c>
      <c r="AL506" s="55">
        <v>4</v>
      </c>
      <c r="AM506" s="154">
        <v>5</v>
      </c>
      <c r="AN506" s="55">
        <v>1</v>
      </c>
      <c r="AO506" s="55">
        <v>1</v>
      </c>
      <c r="AP506" s="55">
        <v>2</v>
      </c>
      <c r="AQ506" s="55">
        <v>2</v>
      </c>
      <c r="AR506" s="55">
        <f>SUM(I506:AQ506)</f>
        <v>80</v>
      </c>
    </row>
  </sheetData>
  <conditionalFormatting sqref="AB2:AC501 AF2:AF501 AN2:AO501">
    <cfRule type="cellIs" dxfId="58" priority="26" operator="equal">
      <formula>0</formula>
    </cfRule>
    <cfRule type="cellIs" dxfId="57" priority="27" operator="equal">
      <formula>1</formula>
    </cfRule>
  </conditionalFormatting>
  <conditionalFormatting sqref="X2:X501 T2:T501 Q2:Q501 I2:M501">
    <cfRule type="cellIs" dxfId="56" priority="24" operator="equal">
      <formula>0</formula>
    </cfRule>
    <cfRule type="cellIs" dxfId="55" priority="25" operator="equal">
      <formula>1</formula>
    </cfRule>
  </conditionalFormatting>
  <conditionalFormatting sqref="AP2:AP501 W2:W501 R2:R501 N2:P501">
    <cfRule type="cellIs" dxfId="54" priority="21" operator="equal">
      <formula>2</formula>
    </cfRule>
    <cfRule type="cellIs" dxfId="53" priority="22" operator="equal">
      <formula>1</formula>
    </cfRule>
    <cfRule type="cellIs" dxfId="52" priority="23" operator="equal">
      <formula>0</formula>
    </cfRule>
  </conditionalFormatting>
  <conditionalFormatting sqref="AQ2:AQ501">
    <cfRule type="cellIs" dxfId="51" priority="18" operator="equal">
      <formula>2</formula>
    </cfRule>
    <cfRule type="cellIs" dxfId="50" priority="19" operator="equal">
      <formula>1</formula>
    </cfRule>
    <cfRule type="cellIs" dxfId="49" priority="20" operator="equal">
      <formula>0</formula>
    </cfRule>
  </conditionalFormatting>
  <conditionalFormatting sqref="AK2:AK501 AH2:AH501 AE2:AE501 Z2:Z501 V2:V501 S2:S501">
    <cfRule type="cellIs" dxfId="48" priority="15" operator="equal">
      <formula>3</formula>
    </cfRule>
    <cfRule type="cellIs" dxfId="47" priority="16" operator="between">
      <formula>1</formula>
      <formula>2</formula>
    </cfRule>
    <cfRule type="cellIs" dxfId="46" priority="17" operator="equal">
      <formula>0</formula>
    </cfRule>
  </conditionalFormatting>
  <conditionalFormatting sqref="AL2:AL501 AI2:AJ501 Y2:Y501 U2:U501">
    <cfRule type="cellIs" dxfId="45" priority="12" operator="between">
      <formula>1</formula>
      <formula>3</formula>
    </cfRule>
    <cfRule type="cellIs" dxfId="44" priority="13" operator="equal">
      <formula>0</formula>
    </cfRule>
    <cfRule type="cellIs" dxfId="43" priority="14" operator="equal">
      <formula>4</formula>
    </cfRule>
  </conditionalFormatting>
  <conditionalFormatting sqref="AM56:AM501 AG56:AG501">
    <cfRule type="cellIs" dxfId="42" priority="9" operator="equal">
      <formula>5</formula>
    </cfRule>
    <cfRule type="cellIs" dxfId="41" priority="10" operator="between">
      <formula>1</formula>
      <formula>4</formula>
    </cfRule>
    <cfRule type="cellIs" dxfId="40" priority="11" operator="equal">
      <formula>0</formula>
    </cfRule>
  </conditionalFormatting>
  <conditionalFormatting sqref="AM2:AM55 AG2:AG55">
    <cfRule type="cellIs" dxfId="39" priority="6" operator="equal">
      <formula>5</formula>
    </cfRule>
    <cfRule type="cellIs" dxfId="38" priority="7" operator="between">
      <formula>1</formula>
      <formula>4</formula>
    </cfRule>
    <cfRule type="cellIs" dxfId="37" priority="8" operator="equal">
      <formula>0</formula>
    </cfRule>
  </conditionalFormatting>
  <conditionalFormatting sqref="AA2:AA501">
    <cfRule type="cellIs" dxfId="36" priority="4" operator="equal">
      <formula>0</formula>
    </cfRule>
    <cfRule type="cellIs" dxfId="35" priority="5" operator="equal">
      <formula>1</formula>
    </cfRule>
  </conditionalFormatting>
  <conditionalFormatting sqref="AD2:AD501">
    <cfRule type="cellIs" dxfId="34" priority="1" operator="between">
      <formula>1</formula>
      <formula>3</formula>
    </cfRule>
    <cfRule type="cellIs" dxfId="33" priority="2" operator="equal">
      <formula>0</formula>
    </cfRule>
    <cfRule type="cellIs" dxfId="32" priority="3" operator="equal">
      <formula>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97625-5F0F-4B0A-AEE3-24719A7DDA8A}">
  <dimension ref="A1:AP506"/>
  <sheetViews>
    <sheetView zoomScale="85" zoomScaleNormal="85" workbookViewId="0">
      <pane xSplit="8" ySplit="1" topLeftCell="V488" activePane="bottomRight" state="frozen"/>
      <selection pane="topRight" activeCell="H1" sqref="H1"/>
      <selection pane="bottomLeft" activeCell="A2" sqref="A2"/>
      <selection pane="bottomRight" activeCell="H506" sqref="H506:AO506"/>
    </sheetView>
  </sheetViews>
  <sheetFormatPr defaultRowHeight="14.4" x14ac:dyDescent="0.3"/>
  <cols>
    <col min="1" max="1" width="23" style="55" customWidth="1"/>
    <col min="2" max="2" width="16.88671875" style="55" bestFit="1" customWidth="1"/>
    <col min="3" max="3" width="15.109375" style="55" bestFit="1" customWidth="1"/>
    <col min="4" max="4" width="11.88671875" style="55" bestFit="1" customWidth="1"/>
    <col min="5" max="5" width="11.109375" style="55" bestFit="1" customWidth="1"/>
    <col min="6" max="6" width="15.5546875" style="55" bestFit="1" customWidth="1"/>
    <col min="7" max="7" width="21.6640625" style="55" bestFit="1" customWidth="1"/>
    <col min="8" max="8" width="22.21875" style="55" bestFit="1" customWidth="1"/>
    <col min="9" max="12" width="4" style="55" bestFit="1" customWidth="1"/>
    <col min="13" max="15" width="3" style="55" bestFit="1" customWidth="1"/>
    <col min="16" max="18" width="4" style="55" bestFit="1" customWidth="1"/>
    <col min="19" max="20" width="3" style="55" bestFit="1" customWidth="1"/>
    <col min="21" max="21" width="4" style="55" bestFit="1" customWidth="1"/>
    <col min="22" max="22" width="3" style="55" bestFit="1" customWidth="1"/>
    <col min="23" max="23" width="4" style="55" bestFit="1" customWidth="1"/>
    <col min="24" max="26" width="3" style="55" bestFit="1" customWidth="1"/>
    <col min="27" max="30" width="4" style="55" bestFit="1" customWidth="1"/>
    <col min="31" max="32" width="3" style="55" bestFit="1" customWidth="1"/>
    <col min="33" max="35" width="4" style="55" bestFit="1" customWidth="1"/>
    <col min="36" max="36" width="3.88671875" style="55" bestFit="1" customWidth="1"/>
    <col min="37" max="40" width="3" style="55" bestFit="1" customWidth="1"/>
    <col min="41" max="41" width="4" style="55" bestFit="1" customWidth="1"/>
    <col min="42" max="42" width="6.5546875" style="55" bestFit="1" customWidth="1"/>
    <col min="43" max="16384" width="8.88671875" style="55"/>
  </cols>
  <sheetData>
    <row r="1" spans="1:42" ht="28.8" x14ac:dyDescent="0.3">
      <c r="A1" s="54" t="s">
        <v>70</v>
      </c>
      <c r="B1" s="55" t="s">
        <v>56</v>
      </c>
      <c r="C1" s="55" t="s">
        <v>57</v>
      </c>
      <c r="D1" s="55" t="s">
        <v>58</v>
      </c>
      <c r="E1" s="55" t="s">
        <v>59</v>
      </c>
      <c r="F1" s="55" t="s">
        <v>60</v>
      </c>
      <c r="G1" s="55" t="s">
        <v>61</v>
      </c>
      <c r="H1" s="55" t="s">
        <v>62</v>
      </c>
      <c r="I1" s="154">
        <v>1</v>
      </c>
      <c r="J1" s="154">
        <v>2</v>
      </c>
      <c r="K1" s="154">
        <v>3</v>
      </c>
      <c r="L1" s="154">
        <v>4</v>
      </c>
      <c r="M1" s="154">
        <v>5</v>
      </c>
      <c r="N1" s="154">
        <v>6</v>
      </c>
      <c r="O1" s="154" t="s">
        <v>84</v>
      </c>
      <c r="P1" s="154" t="s">
        <v>85</v>
      </c>
      <c r="Q1" s="154" t="s">
        <v>76</v>
      </c>
      <c r="R1" s="154" t="s">
        <v>77</v>
      </c>
      <c r="S1" s="154" t="s">
        <v>86</v>
      </c>
      <c r="T1" s="154" t="s">
        <v>87</v>
      </c>
      <c r="U1" s="154" t="s">
        <v>160</v>
      </c>
      <c r="V1" s="154" t="s">
        <v>161</v>
      </c>
      <c r="W1" s="154">
        <v>11</v>
      </c>
      <c r="X1" s="154">
        <v>12</v>
      </c>
      <c r="Y1" s="154">
        <v>13</v>
      </c>
      <c r="Z1" s="154">
        <v>14</v>
      </c>
      <c r="AA1" s="154" t="s">
        <v>154</v>
      </c>
      <c r="AB1" s="154" t="s">
        <v>155</v>
      </c>
      <c r="AC1" s="154">
        <v>16</v>
      </c>
      <c r="AD1" s="154">
        <v>17</v>
      </c>
      <c r="AE1" s="154">
        <v>18</v>
      </c>
      <c r="AF1" s="154">
        <v>19</v>
      </c>
      <c r="AG1" s="154">
        <v>20</v>
      </c>
      <c r="AH1" s="154">
        <v>21</v>
      </c>
      <c r="AI1" s="154">
        <v>22</v>
      </c>
      <c r="AJ1" s="154">
        <v>23</v>
      </c>
      <c r="AK1" s="154">
        <v>24</v>
      </c>
      <c r="AL1" s="154" t="s">
        <v>92</v>
      </c>
      <c r="AM1" s="154" t="s">
        <v>93</v>
      </c>
      <c r="AN1" s="154">
        <v>26</v>
      </c>
      <c r="AO1" s="154">
        <v>27</v>
      </c>
      <c r="AP1" s="55" t="s">
        <v>94</v>
      </c>
    </row>
    <row r="2" spans="1:42" x14ac:dyDescent="0.3">
      <c r="A2" s="55">
        <v>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K2" s="80"/>
      <c r="AL2" s="80"/>
      <c r="AM2" s="80"/>
      <c r="AN2" s="80"/>
      <c r="AO2" s="80"/>
      <c r="AP2" s="55">
        <f>SUM(I2:AO2)</f>
        <v>0</v>
      </c>
    </row>
    <row r="3" spans="1:42" x14ac:dyDescent="0.3">
      <c r="A3" s="55">
        <v>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K3" s="80"/>
      <c r="AL3" s="80"/>
      <c r="AM3" s="80"/>
      <c r="AN3" s="80"/>
      <c r="AO3" s="80"/>
      <c r="AP3" s="55">
        <f>SUM(I3:AO3)</f>
        <v>0</v>
      </c>
    </row>
    <row r="4" spans="1:42" x14ac:dyDescent="0.3">
      <c r="A4" s="55">
        <v>3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K4" s="80"/>
      <c r="AL4" s="80"/>
      <c r="AM4" s="80"/>
      <c r="AN4" s="80"/>
      <c r="AO4" s="80"/>
      <c r="AP4" s="55">
        <f>SUM(I4:AO4)</f>
        <v>0</v>
      </c>
    </row>
    <row r="5" spans="1:42" x14ac:dyDescent="0.3">
      <c r="A5" s="55">
        <v>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K5" s="80"/>
      <c r="AL5" s="80"/>
      <c r="AM5" s="80"/>
      <c r="AN5" s="80"/>
      <c r="AO5" s="80"/>
      <c r="AP5" s="55">
        <f>SUM(I5:AO5)</f>
        <v>0</v>
      </c>
    </row>
    <row r="6" spans="1:42" x14ac:dyDescent="0.3">
      <c r="A6" s="55">
        <v>5</v>
      </c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K6" s="80"/>
      <c r="AL6" s="80"/>
      <c r="AM6" s="80"/>
      <c r="AN6" s="80"/>
      <c r="AO6" s="80"/>
      <c r="AP6" s="55">
        <f>SUM(I6:AO6)</f>
        <v>0</v>
      </c>
    </row>
    <row r="7" spans="1:42" x14ac:dyDescent="0.3">
      <c r="A7" s="55">
        <v>6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K7" s="80"/>
      <c r="AL7" s="80"/>
      <c r="AM7" s="80"/>
      <c r="AN7" s="80"/>
      <c r="AO7" s="80"/>
      <c r="AP7" s="55">
        <f>SUM(I7:AO7)</f>
        <v>0</v>
      </c>
    </row>
    <row r="8" spans="1:42" x14ac:dyDescent="0.3">
      <c r="A8" s="55">
        <v>7</v>
      </c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K8" s="80"/>
      <c r="AL8" s="80"/>
      <c r="AM8" s="80"/>
      <c r="AN8" s="80"/>
      <c r="AO8" s="80"/>
      <c r="AP8" s="55">
        <f>SUM(I8:AO8)</f>
        <v>0</v>
      </c>
    </row>
    <row r="9" spans="1:42" x14ac:dyDescent="0.3">
      <c r="A9" s="55">
        <v>8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K9" s="80"/>
      <c r="AL9" s="80"/>
      <c r="AM9" s="80"/>
      <c r="AN9" s="80"/>
      <c r="AO9" s="80"/>
      <c r="AP9" s="55">
        <f>SUM(I9:AO9)</f>
        <v>0</v>
      </c>
    </row>
    <row r="10" spans="1:42" x14ac:dyDescent="0.3">
      <c r="A10" s="55">
        <v>9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K10" s="80"/>
      <c r="AL10" s="80"/>
      <c r="AM10" s="80"/>
      <c r="AN10" s="80"/>
      <c r="AO10" s="80"/>
      <c r="AP10" s="55">
        <f>SUM(I10:AO10)</f>
        <v>0</v>
      </c>
    </row>
    <row r="11" spans="1:42" x14ac:dyDescent="0.3">
      <c r="A11" s="55">
        <v>10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K11" s="80"/>
      <c r="AL11" s="80"/>
      <c r="AM11" s="80"/>
      <c r="AN11" s="80"/>
      <c r="AO11" s="80"/>
      <c r="AP11" s="55">
        <f>SUM(I11:AO11)</f>
        <v>0</v>
      </c>
    </row>
    <row r="12" spans="1:42" x14ac:dyDescent="0.3">
      <c r="A12" s="55">
        <v>11</v>
      </c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K12" s="80"/>
      <c r="AL12" s="80"/>
      <c r="AM12" s="80"/>
      <c r="AN12" s="80"/>
      <c r="AO12" s="80"/>
      <c r="AP12" s="55">
        <f>SUM(I12:AO12)</f>
        <v>0</v>
      </c>
    </row>
    <row r="13" spans="1:42" x14ac:dyDescent="0.3">
      <c r="A13" s="55">
        <v>12</v>
      </c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K13" s="80"/>
      <c r="AL13" s="80"/>
      <c r="AM13" s="80"/>
      <c r="AN13" s="80"/>
      <c r="AO13" s="80"/>
      <c r="AP13" s="55">
        <f>SUM(I13:AO13)</f>
        <v>0</v>
      </c>
    </row>
    <row r="14" spans="1:42" x14ac:dyDescent="0.3">
      <c r="A14" s="55">
        <v>13</v>
      </c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K14" s="80"/>
      <c r="AL14" s="80"/>
      <c r="AM14" s="80"/>
      <c r="AN14" s="80"/>
      <c r="AO14" s="80"/>
      <c r="AP14" s="55">
        <f>SUM(I14:AO14)</f>
        <v>0</v>
      </c>
    </row>
    <row r="15" spans="1:42" x14ac:dyDescent="0.3">
      <c r="A15" s="55">
        <v>14</v>
      </c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K15" s="80"/>
      <c r="AL15" s="80"/>
      <c r="AM15" s="80"/>
      <c r="AN15" s="80"/>
      <c r="AO15" s="80"/>
      <c r="AP15" s="55">
        <f>SUM(I15:AO15)</f>
        <v>0</v>
      </c>
    </row>
    <row r="16" spans="1:42" x14ac:dyDescent="0.3">
      <c r="A16" s="55">
        <v>15</v>
      </c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K16" s="80"/>
      <c r="AL16" s="80"/>
      <c r="AM16" s="80"/>
      <c r="AN16" s="80"/>
      <c r="AO16" s="80"/>
      <c r="AP16" s="55">
        <f>SUM(I16:AO16)</f>
        <v>0</v>
      </c>
    </row>
    <row r="17" spans="1:42" x14ac:dyDescent="0.3">
      <c r="A17" s="55">
        <v>16</v>
      </c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K17" s="80"/>
      <c r="AL17" s="80"/>
      <c r="AM17" s="80"/>
      <c r="AN17" s="80"/>
      <c r="AO17" s="80"/>
      <c r="AP17" s="55">
        <f>SUM(I17:AO17)</f>
        <v>0</v>
      </c>
    </row>
    <row r="18" spans="1:42" x14ac:dyDescent="0.3">
      <c r="A18" s="55">
        <v>17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K18" s="80"/>
      <c r="AL18" s="80"/>
      <c r="AM18" s="80"/>
      <c r="AN18" s="80"/>
      <c r="AO18" s="80"/>
      <c r="AP18" s="55">
        <f>SUM(I18:AO18)</f>
        <v>0</v>
      </c>
    </row>
    <row r="19" spans="1:42" x14ac:dyDescent="0.3">
      <c r="A19" s="55">
        <v>18</v>
      </c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K19" s="80"/>
      <c r="AL19" s="80"/>
      <c r="AM19" s="80"/>
      <c r="AN19" s="80"/>
      <c r="AO19" s="80"/>
      <c r="AP19" s="55">
        <f>SUM(I19:AO19)</f>
        <v>0</v>
      </c>
    </row>
    <row r="20" spans="1:42" x14ac:dyDescent="0.3">
      <c r="A20" s="55">
        <v>19</v>
      </c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K20" s="80"/>
      <c r="AL20" s="80"/>
      <c r="AM20" s="80"/>
      <c r="AN20" s="80"/>
      <c r="AO20" s="80"/>
      <c r="AP20" s="55">
        <f>SUM(I20:AO20)</f>
        <v>0</v>
      </c>
    </row>
    <row r="21" spans="1:42" x14ac:dyDescent="0.3">
      <c r="A21" s="55">
        <v>20</v>
      </c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K21" s="80"/>
      <c r="AL21" s="80"/>
      <c r="AM21" s="80"/>
      <c r="AN21" s="80"/>
      <c r="AO21" s="80"/>
      <c r="AP21" s="55">
        <f>SUM(I21:AO21)</f>
        <v>0</v>
      </c>
    </row>
    <row r="22" spans="1:42" x14ac:dyDescent="0.3">
      <c r="A22" s="55">
        <v>21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K22" s="80"/>
      <c r="AL22" s="80"/>
      <c r="AM22" s="80"/>
      <c r="AN22" s="80"/>
      <c r="AO22" s="80"/>
      <c r="AP22" s="55">
        <f>SUM(I22:AO22)</f>
        <v>0</v>
      </c>
    </row>
    <row r="23" spans="1:42" x14ac:dyDescent="0.3">
      <c r="A23" s="55">
        <v>22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K23" s="80"/>
      <c r="AL23" s="80"/>
      <c r="AM23" s="80"/>
      <c r="AN23" s="80"/>
      <c r="AO23" s="80"/>
      <c r="AP23" s="55">
        <f>SUM(I23:AO23)</f>
        <v>0</v>
      </c>
    </row>
    <row r="24" spans="1:42" x14ac:dyDescent="0.3">
      <c r="A24" s="55">
        <v>23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K24" s="80"/>
      <c r="AL24" s="80"/>
      <c r="AM24" s="80"/>
      <c r="AN24" s="80"/>
      <c r="AO24" s="80"/>
      <c r="AP24" s="55">
        <f>SUM(I24:AO24)</f>
        <v>0</v>
      </c>
    </row>
    <row r="25" spans="1:42" x14ac:dyDescent="0.3">
      <c r="A25" s="55">
        <v>24</v>
      </c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K25" s="80"/>
      <c r="AL25" s="80"/>
      <c r="AM25" s="80"/>
      <c r="AN25" s="80"/>
      <c r="AO25" s="80"/>
      <c r="AP25" s="55">
        <f>SUM(I25:AO25)</f>
        <v>0</v>
      </c>
    </row>
    <row r="26" spans="1:42" x14ac:dyDescent="0.3">
      <c r="A26" s="55">
        <v>25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K26" s="80"/>
      <c r="AL26" s="80"/>
      <c r="AM26" s="80"/>
      <c r="AN26" s="80"/>
      <c r="AO26" s="80"/>
      <c r="AP26" s="55">
        <f>SUM(I26:AO26)</f>
        <v>0</v>
      </c>
    </row>
    <row r="27" spans="1:42" x14ac:dyDescent="0.3">
      <c r="A27" s="55">
        <v>26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K27" s="80"/>
      <c r="AL27" s="80"/>
      <c r="AM27" s="80"/>
      <c r="AN27" s="80"/>
      <c r="AO27" s="80"/>
      <c r="AP27" s="55">
        <f>SUM(I27:AO27)</f>
        <v>0</v>
      </c>
    </row>
    <row r="28" spans="1:42" x14ac:dyDescent="0.3">
      <c r="A28" s="55">
        <v>27</v>
      </c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K28" s="80"/>
      <c r="AL28" s="80"/>
      <c r="AM28" s="80"/>
      <c r="AN28" s="80"/>
      <c r="AO28" s="80"/>
      <c r="AP28" s="55">
        <f>SUM(I28:AO28)</f>
        <v>0</v>
      </c>
    </row>
    <row r="29" spans="1:42" x14ac:dyDescent="0.3">
      <c r="A29" s="55">
        <v>28</v>
      </c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K29" s="80"/>
      <c r="AL29" s="80"/>
      <c r="AM29" s="80"/>
      <c r="AN29" s="80"/>
      <c r="AO29" s="80"/>
      <c r="AP29" s="55">
        <f>SUM(I29:AO29)</f>
        <v>0</v>
      </c>
    </row>
    <row r="30" spans="1:42" x14ac:dyDescent="0.3">
      <c r="A30" s="55">
        <v>29</v>
      </c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K30" s="80"/>
      <c r="AL30" s="80"/>
      <c r="AM30" s="80"/>
      <c r="AN30" s="80"/>
      <c r="AO30" s="80"/>
      <c r="AP30" s="55">
        <f>SUM(I30:AO30)</f>
        <v>0</v>
      </c>
    </row>
    <row r="31" spans="1:42" x14ac:dyDescent="0.3">
      <c r="A31" s="55">
        <v>30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K31" s="80"/>
      <c r="AL31" s="80"/>
      <c r="AM31" s="80"/>
      <c r="AN31" s="80"/>
      <c r="AO31" s="80"/>
      <c r="AP31" s="55">
        <f>SUM(I31:AO31)</f>
        <v>0</v>
      </c>
    </row>
    <row r="32" spans="1:42" x14ac:dyDescent="0.3">
      <c r="A32" s="55">
        <v>31</v>
      </c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K32" s="80"/>
      <c r="AL32" s="80"/>
      <c r="AM32" s="80"/>
      <c r="AN32" s="80"/>
      <c r="AO32" s="80"/>
      <c r="AP32" s="55">
        <f>SUM(I32:AO32)</f>
        <v>0</v>
      </c>
    </row>
    <row r="33" spans="1:42" x14ac:dyDescent="0.3">
      <c r="A33" s="55">
        <v>32</v>
      </c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K33" s="80"/>
      <c r="AL33" s="80"/>
      <c r="AM33" s="80"/>
      <c r="AN33" s="80"/>
      <c r="AO33" s="80"/>
      <c r="AP33" s="55">
        <f>SUM(I33:AO33)</f>
        <v>0</v>
      </c>
    </row>
    <row r="34" spans="1:42" x14ac:dyDescent="0.3">
      <c r="A34" s="55">
        <v>33</v>
      </c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K34" s="80"/>
      <c r="AL34" s="80"/>
      <c r="AM34" s="80"/>
      <c r="AN34" s="80"/>
      <c r="AO34" s="80"/>
      <c r="AP34" s="55">
        <f>SUM(I34:AO34)</f>
        <v>0</v>
      </c>
    </row>
    <row r="35" spans="1:42" x14ac:dyDescent="0.3">
      <c r="A35" s="55">
        <v>34</v>
      </c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K35" s="80"/>
      <c r="AL35" s="80"/>
      <c r="AM35" s="80"/>
      <c r="AN35" s="80"/>
      <c r="AO35" s="80"/>
      <c r="AP35" s="55">
        <f>SUM(I35:AO35)</f>
        <v>0</v>
      </c>
    </row>
    <row r="36" spans="1:42" x14ac:dyDescent="0.3">
      <c r="A36" s="55">
        <v>35</v>
      </c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K36" s="80"/>
      <c r="AL36" s="80"/>
      <c r="AM36" s="80"/>
      <c r="AN36" s="80"/>
      <c r="AO36" s="80"/>
      <c r="AP36" s="55">
        <f>SUM(I36:AO36)</f>
        <v>0</v>
      </c>
    </row>
    <row r="37" spans="1:42" x14ac:dyDescent="0.3">
      <c r="A37" s="55">
        <v>36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K37" s="80"/>
      <c r="AL37" s="80"/>
      <c r="AM37" s="80"/>
      <c r="AN37" s="80"/>
      <c r="AO37" s="80"/>
      <c r="AP37" s="55">
        <f>SUM(I37:AO37)</f>
        <v>0</v>
      </c>
    </row>
    <row r="38" spans="1:42" x14ac:dyDescent="0.3">
      <c r="A38" s="55">
        <v>37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K38" s="80"/>
      <c r="AL38" s="80"/>
      <c r="AM38" s="80"/>
      <c r="AN38" s="80"/>
      <c r="AO38" s="80"/>
      <c r="AP38" s="55">
        <f>SUM(I38:AO38)</f>
        <v>0</v>
      </c>
    </row>
    <row r="39" spans="1:42" x14ac:dyDescent="0.3">
      <c r="A39" s="55">
        <v>38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K39" s="80"/>
      <c r="AL39" s="80"/>
      <c r="AM39" s="80"/>
      <c r="AN39" s="80"/>
      <c r="AO39" s="80"/>
      <c r="AP39" s="55">
        <f>SUM(I39:AO39)</f>
        <v>0</v>
      </c>
    </row>
    <row r="40" spans="1:42" x14ac:dyDescent="0.3">
      <c r="A40" s="55">
        <v>39</v>
      </c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K40" s="80"/>
      <c r="AL40" s="80"/>
      <c r="AM40" s="80"/>
      <c r="AN40" s="80"/>
      <c r="AO40" s="80"/>
      <c r="AP40" s="55">
        <f>SUM(I40:AO40)</f>
        <v>0</v>
      </c>
    </row>
    <row r="41" spans="1:42" x14ac:dyDescent="0.3">
      <c r="A41" s="55">
        <v>40</v>
      </c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K41" s="80"/>
      <c r="AL41" s="80"/>
      <c r="AM41" s="80"/>
      <c r="AN41" s="80"/>
      <c r="AO41" s="80"/>
      <c r="AP41" s="55">
        <f>SUM(I41:AO41)</f>
        <v>0</v>
      </c>
    </row>
    <row r="42" spans="1:42" x14ac:dyDescent="0.3">
      <c r="A42" s="55">
        <v>41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K42" s="80"/>
      <c r="AL42" s="80"/>
      <c r="AM42" s="80"/>
      <c r="AN42" s="80"/>
      <c r="AO42" s="80"/>
      <c r="AP42" s="55">
        <f>SUM(I42:AO42)</f>
        <v>0</v>
      </c>
    </row>
    <row r="43" spans="1:42" x14ac:dyDescent="0.3">
      <c r="A43" s="55">
        <v>42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K43" s="80"/>
      <c r="AL43" s="80"/>
      <c r="AM43" s="80"/>
      <c r="AN43" s="80"/>
      <c r="AO43" s="80"/>
      <c r="AP43" s="55">
        <f>SUM(I43:AO43)</f>
        <v>0</v>
      </c>
    </row>
    <row r="44" spans="1:42" x14ac:dyDescent="0.3">
      <c r="A44" s="55">
        <v>43</v>
      </c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K44" s="80"/>
      <c r="AL44" s="80"/>
      <c r="AM44" s="80"/>
      <c r="AN44" s="80"/>
      <c r="AO44" s="80"/>
      <c r="AP44" s="55">
        <f>SUM(I44:AO44)</f>
        <v>0</v>
      </c>
    </row>
    <row r="45" spans="1:42" x14ac:dyDescent="0.3">
      <c r="A45" s="55">
        <v>44</v>
      </c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K45" s="80"/>
      <c r="AL45" s="80"/>
      <c r="AM45" s="80"/>
      <c r="AN45" s="80"/>
      <c r="AO45" s="80"/>
      <c r="AP45" s="55">
        <f>SUM(I45:AO45)</f>
        <v>0</v>
      </c>
    </row>
    <row r="46" spans="1:42" x14ac:dyDescent="0.3">
      <c r="A46" s="55">
        <v>45</v>
      </c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K46" s="80"/>
      <c r="AL46" s="80"/>
      <c r="AM46" s="80"/>
      <c r="AN46" s="80"/>
      <c r="AO46" s="80"/>
      <c r="AP46" s="55">
        <f>SUM(I46:AO46)</f>
        <v>0</v>
      </c>
    </row>
    <row r="47" spans="1:42" x14ac:dyDescent="0.3">
      <c r="A47" s="55">
        <v>46</v>
      </c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K47" s="80"/>
      <c r="AL47" s="80"/>
      <c r="AM47" s="80"/>
      <c r="AN47" s="80"/>
      <c r="AO47" s="80"/>
      <c r="AP47" s="55">
        <f>SUM(I47:AO47)</f>
        <v>0</v>
      </c>
    </row>
    <row r="48" spans="1:42" x14ac:dyDescent="0.3">
      <c r="A48" s="55">
        <v>47</v>
      </c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K48" s="80"/>
      <c r="AL48" s="80"/>
      <c r="AM48" s="80"/>
      <c r="AN48" s="80"/>
      <c r="AO48" s="80"/>
      <c r="AP48" s="55">
        <f>SUM(I48:AO48)</f>
        <v>0</v>
      </c>
    </row>
    <row r="49" spans="1:42" x14ac:dyDescent="0.3">
      <c r="A49" s="55">
        <v>48</v>
      </c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K49" s="80"/>
      <c r="AL49" s="80"/>
      <c r="AM49" s="80"/>
      <c r="AN49" s="80"/>
      <c r="AO49" s="80"/>
      <c r="AP49" s="55">
        <f>SUM(I49:AO49)</f>
        <v>0</v>
      </c>
    </row>
    <row r="50" spans="1:42" x14ac:dyDescent="0.3">
      <c r="A50" s="55">
        <v>49</v>
      </c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K50" s="80"/>
      <c r="AL50" s="80"/>
      <c r="AM50" s="80"/>
      <c r="AN50" s="80"/>
      <c r="AO50" s="80"/>
      <c r="AP50" s="55">
        <f>SUM(I50:AO50)</f>
        <v>0</v>
      </c>
    </row>
    <row r="51" spans="1:42" x14ac:dyDescent="0.3">
      <c r="A51" s="55">
        <v>50</v>
      </c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K51" s="80"/>
      <c r="AL51" s="80"/>
      <c r="AM51" s="80"/>
      <c r="AN51" s="80"/>
      <c r="AO51" s="80"/>
      <c r="AP51" s="55">
        <f>SUM(I51:AO51)</f>
        <v>0</v>
      </c>
    </row>
    <row r="52" spans="1:42" x14ac:dyDescent="0.3">
      <c r="A52" s="55">
        <v>51</v>
      </c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K52" s="80"/>
      <c r="AL52" s="80"/>
      <c r="AM52" s="80"/>
      <c r="AN52" s="80"/>
      <c r="AO52" s="80"/>
      <c r="AP52" s="55">
        <f>SUM(I52:AO52)</f>
        <v>0</v>
      </c>
    </row>
    <row r="53" spans="1:42" x14ac:dyDescent="0.3">
      <c r="A53" s="55">
        <v>52</v>
      </c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K53" s="80"/>
      <c r="AL53" s="80"/>
      <c r="AM53" s="80"/>
      <c r="AN53" s="80"/>
      <c r="AO53" s="80"/>
      <c r="AP53" s="55">
        <f>SUM(I53:AO53)</f>
        <v>0</v>
      </c>
    </row>
    <row r="54" spans="1:42" x14ac:dyDescent="0.3">
      <c r="A54" s="55">
        <v>53</v>
      </c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K54" s="80"/>
      <c r="AL54" s="80"/>
      <c r="AM54" s="80"/>
      <c r="AN54" s="80"/>
      <c r="AO54" s="80"/>
      <c r="AP54" s="55">
        <f>SUM(I54:AO54)</f>
        <v>0</v>
      </c>
    </row>
    <row r="55" spans="1:42" x14ac:dyDescent="0.3">
      <c r="A55" s="55">
        <v>54</v>
      </c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K55" s="80"/>
      <c r="AL55" s="80"/>
      <c r="AM55" s="80"/>
      <c r="AN55" s="80"/>
      <c r="AO55" s="80"/>
      <c r="AP55" s="55">
        <f>SUM(I55:AO55)</f>
        <v>0</v>
      </c>
    </row>
    <row r="56" spans="1:42" x14ac:dyDescent="0.3">
      <c r="A56" s="55">
        <v>55</v>
      </c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K56" s="80"/>
      <c r="AL56" s="80"/>
      <c r="AM56" s="80"/>
      <c r="AN56" s="80"/>
      <c r="AO56" s="80"/>
      <c r="AP56" s="55">
        <f>SUM(I56:AO56)</f>
        <v>0</v>
      </c>
    </row>
    <row r="57" spans="1:42" x14ac:dyDescent="0.3">
      <c r="A57" s="55">
        <v>56</v>
      </c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K57" s="80"/>
      <c r="AL57" s="80"/>
      <c r="AM57" s="80"/>
      <c r="AN57" s="80"/>
      <c r="AO57" s="80"/>
      <c r="AP57" s="55">
        <f>SUM(I57:AO57)</f>
        <v>0</v>
      </c>
    </row>
    <row r="58" spans="1:42" x14ac:dyDescent="0.3">
      <c r="A58" s="55">
        <v>57</v>
      </c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K58" s="80"/>
      <c r="AL58" s="80"/>
      <c r="AM58" s="80"/>
      <c r="AN58" s="80"/>
      <c r="AO58" s="80"/>
      <c r="AP58" s="55">
        <f>SUM(I58:AO58)</f>
        <v>0</v>
      </c>
    </row>
    <row r="59" spans="1:42" x14ac:dyDescent="0.3">
      <c r="A59" s="55">
        <v>58</v>
      </c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K59" s="80"/>
      <c r="AL59" s="80"/>
      <c r="AM59" s="80"/>
      <c r="AN59" s="80"/>
      <c r="AO59" s="80"/>
      <c r="AP59" s="55">
        <f>SUM(I59:AO59)</f>
        <v>0</v>
      </c>
    </row>
    <row r="60" spans="1:42" x14ac:dyDescent="0.3">
      <c r="A60" s="55">
        <v>59</v>
      </c>
      <c r="B60" s="55" t="s">
        <v>63</v>
      </c>
      <c r="C60" s="55" t="s">
        <v>63</v>
      </c>
      <c r="D60" s="55" t="s">
        <v>63</v>
      </c>
      <c r="E60" s="55" t="s">
        <v>63</v>
      </c>
      <c r="F60" s="55" t="s">
        <v>63</v>
      </c>
      <c r="G60" s="55" t="s">
        <v>63</v>
      </c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K60" s="80"/>
      <c r="AL60" s="80"/>
      <c r="AM60" s="80"/>
      <c r="AN60" s="80"/>
      <c r="AO60" s="80"/>
      <c r="AP60" s="55">
        <f>SUM(I60:AO60)</f>
        <v>0</v>
      </c>
    </row>
    <row r="61" spans="1:42" x14ac:dyDescent="0.3">
      <c r="A61" s="55">
        <v>60</v>
      </c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K61" s="80"/>
      <c r="AL61" s="80"/>
      <c r="AM61" s="80"/>
      <c r="AN61" s="80"/>
      <c r="AO61" s="80"/>
      <c r="AP61" s="55">
        <f>SUM(I61:AO61)</f>
        <v>0</v>
      </c>
    </row>
    <row r="62" spans="1:42" x14ac:dyDescent="0.3">
      <c r="A62" s="55">
        <v>61</v>
      </c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K62" s="80"/>
      <c r="AL62" s="80"/>
      <c r="AM62" s="80"/>
      <c r="AN62" s="80"/>
      <c r="AO62" s="80"/>
      <c r="AP62" s="55">
        <f>SUM(I62:AO62)</f>
        <v>0</v>
      </c>
    </row>
    <row r="63" spans="1:42" x14ac:dyDescent="0.3">
      <c r="A63" s="55">
        <v>62</v>
      </c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K63" s="80"/>
      <c r="AL63" s="80"/>
      <c r="AM63" s="80"/>
      <c r="AN63" s="80"/>
      <c r="AO63" s="80"/>
      <c r="AP63" s="55">
        <f>SUM(I63:AO63)</f>
        <v>0</v>
      </c>
    </row>
    <row r="64" spans="1:42" x14ac:dyDescent="0.3">
      <c r="A64" s="55">
        <v>63</v>
      </c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K64" s="80"/>
      <c r="AL64" s="80"/>
      <c r="AM64" s="80"/>
      <c r="AN64" s="80"/>
      <c r="AO64" s="80"/>
      <c r="AP64" s="55">
        <f>SUM(I64:AO64)</f>
        <v>0</v>
      </c>
    </row>
    <row r="65" spans="1:42" x14ac:dyDescent="0.3">
      <c r="A65" s="55">
        <v>64</v>
      </c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K65" s="80"/>
      <c r="AL65" s="80"/>
      <c r="AM65" s="80"/>
      <c r="AN65" s="80"/>
      <c r="AO65" s="80"/>
      <c r="AP65" s="55">
        <f>SUM(I65:AO65)</f>
        <v>0</v>
      </c>
    </row>
    <row r="66" spans="1:42" x14ac:dyDescent="0.3">
      <c r="A66" s="55">
        <v>65</v>
      </c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K66" s="80"/>
      <c r="AL66" s="80"/>
      <c r="AM66" s="80"/>
      <c r="AN66" s="80"/>
      <c r="AO66" s="80"/>
      <c r="AP66" s="55">
        <f>SUM(I66:AO66)</f>
        <v>0</v>
      </c>
    </row>
    <row r="67" spans="1:42" x14ac:dyDescent="0.3">
      <c r="A67" s="55">
        <v>66</v>
      </c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K67" s="80"/>
      <c r="AL67" s="80"/>
      <c r="AM67" s="80"/>
      <c r="AN67" s="80"/>
      <c r="AO67" s="80"/>
      <c r="AP67" s="55">
        <f>SUM(I67:AO67)</f>
        <v>0</v>
      </c>
    </row>
    <row r="68" spans="1:42" x14ac:dyDescent="0.3">
      <c r="A68" s="55">
        <v>67</v>
      </c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K68" s="80"/>
      <c r="AL68" s="80"/>
      <c r="AM68" s="80"/>
      <c r="AN68" s="80"/>
      <c r="AO68" s="80"/>
      <c r="AP68" s="55">
        <f>SUM(I68:AO68)</f>
        <v>0</v>
      </c>
    </row>
    <row r="69" spans="1:42" x14ac:dyDescent="0.3">
      <c r="A69" s="55">
        <v>68</v>
      </c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K69" s="80"/>
      <c r="AL69" s="80"/>
      <c r="AM69" s="80"/>
      <c r="AN69" s="80"/>
      <c r="AO69" s="80"/>
      <c r="AP69" s="55">
        <f>SUM(I69:AO69)</f>
        <v>0</v>
      </c>
    </row>
    <row r="70" spans="1:42" x14ac:dyDescent="0.3">
      <c r="A70" s="55">
        <v>69</v>
      </c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K70" s="80"/>
      <c r="AL70" s="80"/>
      <c r="AM70" s="80"/>
      <c r="AN70" s="80"/>
      <c r="AO70" s="80"/>
      <c r="AP70" s="55">
        <f>SUM(I70:AO70)</f>
        <v>0</v>
      </c>
    </row>
    <row r="71" spans="1:42" x14ac:dyDescent="0.3">
      <c r="A71" s="55">
        <v>70</v>
      </c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K71" s="80"/>
      <c r="AL71" s="80"/>
      <c r="AM71" s="80"/>
      <c r="AN71" s="80"/>
      <c r="AO71" s="80"/>
      <c r="AP71" s="55">
        <f>SUM(I71:AO71)</f>
        <v>0</v>
      </c>
    </row>
    <row r="72" spans="1:42" x14ac:dyDescent="0.3">
      <c r="A72" s="55">
        <v>71</v>
      </c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K72" s="80"/>
      <c r="AL72" s="80"/>
      <c r="AM72" s="80"/>
      <c r="AN72" s="80"/>
      <c r="AO72" s="80"/>
      <c r="AP72" s="55">
        <f>SUM(I72:AO72)</f>
        <v>0</v>
      </c>
    </row>
    <row r="73" spans="1:42" x14ac:dyDescent="0.3">
      <c r="A73" s="55">
        <v>72</v>
      </c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K73" s="80"/>
      <c r="AL73" s="80"/>
      <c r="AM73" s="80"/>
      <c r="AN73" s="80"/>
      <c r="AO73" s="80"/>
      <c r="AP73" s="55">
        <f>SUM(I73:AO73)</f>
        <v>0</v>
      </c>
    </row>
    <row r="74" spans="1:42" x14ac:dyDescent="0.3">
      <c r="A74" s="55">
        <v>73</v>
      </c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K74" s="80"/>
      <c r="AL74" s="80"/>
      <c r="AM74" s="80"/>
      <c r="AN74" s="80"/>
      <c r="AO74" s="80"/>
      <c r="AP74" s="55">
        <f>SUM(I74:AO74)</f>
        <v>0</v>
      </c>
    </row>
    <row r="75" spans="1:42" x14ac:dyDescent="0.3">
      <c r="A75" s="55">
        <v>74</v>
      </c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K75" s="80"/>
      <c r="AL75" s="80"/>
      <c r="AM75" s="80"/>
      <c r="AN75" s="80"/>
      <c r="AO75" s="80"/>
      <c r="AP75" s="55">
        <f>SUM(I75:AO75)</f>
        <v>0</v>
      </c>
    </row>
    <row r="76" spans="1:42" x14ac:dyDescent="0.3">
      <c r="A76" s="55">
        <v>75</v>
      </c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K76" s="80"/>
      <c r="AL76" s="80"/>
      <c r="AM76" s="80"/>
      <c r="AN76" s="80"/>
      <c r="AO76" s="80"/>
      <c r="AP76" s="55">
        <f>SUM(I76:AO76)</f>
        <v>0</v>
      </c>
    </row>
    <row r="77" spans="1:42" x14ac:dyDescent="0.3">
      <c r="A77" s="55">
        <v>76</v>
      </c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K77" s="80"/>
      <c r="AL77" s="80"/>
      <c r="AM77" s="80"/>
      <c r="AN77" s="80"/>
      <c r="AO77" s="80"/>
      <c r="AP77" s="55">
        <f>SUM(I77:AO77)</f>
        <v>0</v>
      </c>
    </row>
    <row r="78" spans="1:42" x14ac:dyDescent="0.3">
      <c r="A78" s="55">
        <v>77</v>
      </c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K78" s="80"/>
      <c r="AL78" s="80"/>
      <c r="AM78" s="80"/>
      <c r="AN78" s="80"/>
      <c r="AO78" s="80"/>
      <c r="AP78" s="55">
        <f>SUM(I78:AO78)</f>
        <v>0</v>
      </c>
    </row>
    <row r="79" spans="1:42" x14ac:dyDescent="0.3">
      <c r="A79" s="55">
        <v>78</v>
      </c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K79" s="80"/>
      <c r="AL79" s="80"/>
      <c r="AM79" s="80"/>
      <c r="AN79" s="80"/>
      <c r="AO79" s="80"/>
      <c r="AP79" s="55">
        <f>SUM(I79:AO79)</f>
        <v>0</v>
      </c>
    </row>
    <row r="80" spans="1:42" x14ac:dyDescent="0.3">
      <c r="A80" s="55">
        <v>79</v>
      </c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K80" s="80"/>
      <c r="AL80" s="80"/>
      <c r="AM80" s="80"/>
      <c r="AN80" s="80"/>
      <c r="AO80" s="80"/>
      <c r="AP80" s="55">
        <f>SUM(I80:AO80)</f>
        <v>0</v>
      </c>
    </row>
    <row r="81" spans="1:42" x14ac:dyDescent="0.3">
      <c r="A81" s="55">
        <v>80</v>
      </c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K81" s="80"/>
      <c r="AL81" s="80"/>
      <c r="AM81" s="80"/>
      <c r="AN81" s="80"/>
      <c r="AO81" s="80"/>
      <c r="AP81" s="55">
        <f>SUM(I81:AO81)</f>
        <v>0</v>
      </c>
    </row>
    <row r="82" spans="1:42" x14ac:dyDescent="0.3">
      <c r="A82" s="55">
        <v>81</v>
      </c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K82" s="80"/>
      <c r="AL82" s="80"/>
      <c r="AM82" s="80"/>
      <c r="AN82" s="80"/>
      <c r="AO82" s="80"/>
      <c r="AP82" s="55">
        <f>SUM(I82:AO82)</f>
        <v>0</v>
      </c>
    </row>
    <row r="83" spans="1:42" x14ac:dyDescent="0.3">
      <c r="A83" s="55">
        <v>82</v>
      </c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K83" s="80"/>
      <c r="AL83" s="80"/>
      <c r="AM83" s="80"/>
      <c r="AN83" s="80"/>
      <c r="AO83" s="80"/>
      <c r="AP83" s="55">
        <f>SUM(I83:AO83)</f>
        <v>0</v>
      </c>
    </row>
    <row r="84" spans="1:42" x14ac:dyDescent="0.3">
      <c r="A84" s="55">
        <v>83</v>
      </c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K84" s="80"/>
      <c r="AL84" s="80"/>
      <c r="AM84" s="80"/>
      <c r="AN84" s="80"/>
      <c r="AO84" s="80"/>
      <c r="AP84" s="55">
        <f>SUM(I84:AO84)</f>
        <v>0</v>
      </c>
    </row>
    <row r="85" spans="1:42" x14ac:dyDescent="0.3">
      <c r="A85" s="55">
        <v>84</v>
      </c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K85" s="80"/>
      <c r="AL85" s="80"/>
      <c r="AM85" s="80"/>
      <c r="AN85" s="80"/>
      <c r="AO85" s="80"/>
      <c r="AP85" s="55">
        <f>SUM(I85:AO85)</f>
        <v>0</v>
      </c>
    </row>
    <row r="86" spans="1:42" x14ac:dyDescent="0.3">
      <c r="A86" s="55">
        <v>85</v>
      </c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K86" s="80"/>
      <c r="AL86" s="80"/>
      <c r="AM86" s="80"/>
      <c r="AN86" s="80"/>
      <c r="AO86" s="80"/>
      <c r="AP86" s="55">
        <f>SUM(I86:AO86)</f>
        <v>0</v>
      </c>
    </row>
    <row r="87" spans="1:42" x14ac:dyDescent="0.3">
      <c r="A87" s="55">
        <v>86</v>
      </c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K87" s="80"/>
      <c r="AL87" s="80"/>
      <c r="AM87" s="80"/>
      <c r="AN87" s="80"/>
      <c r="AO87" s="80"/>
      <c r="AP87" s="55">
        <f>SUM(I87:AO87)</f>
        <v>0</v>
      </c>
    </row>
    <row r="88" spans="1:42" x14ac:dyDescent="0.3">
      <c r="A88" s="55">
        <v>87</v>
      </c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K88" s="80"/>
      <c r="AL88" s="80"/>
      <c r="AM88" s="80"/>
      <c r="AN88" s="80"/>
      <c r="AO88" s="80"/>
      <c r="AP88" s="55">
        <f>SUM(I88:AO88)</f>
        <v>0</v>
      </c>
    </row>
    <row r="89" spans="1:42" x14ac:dyDescent="0.3">
      <c r="A89" s="55">
        <v>88</v>
      </c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K89" s="80"/>
      <c r="AL89" s="80"/>
      <c r="AM89" s="80"/>
      <c r="AN89" s="80"/>
      <c r="AO89" s="80"/>
      <c r="AP89" s="55">
        <f>SUM(I89:AO89)</f>
        <v>0</v>
      </c>
    </row>
    <row r="90" spans="1:42" x14ac:dyDescent="0.3">
      <c r="A90" s="55">
        <v>89</v>
      </c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K90" s="80"/>
      <c r="AL90" s="80"/>
      <c r="AM90" s="80"/>
      <c r="AN90" s="80"/>
      <c r="AO90" s="80"/>
      <c r="AP90" s="55">
        <f>SUM(I90:AO90)</f>
        <v>0</v>
      </c>
    </row>
    <row r="91" spans="1:42" x14ac:dyDescent="0.3">
      <c r="A91" s="55">
        <v>90</v>
      </c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K91" s="80"/>
      <c r="AL91" s="80"/>
      <c r="AM91" s="80"/>
      <c r="AN91" s="80"/>
      <c r="AO91" s="80"/>
      <c r="AP91" s="55">
        <f>SUM(I91:AO91)</f>
        <v>0</v>
      </c>
    </row>
    <row r="92" spans="1:42" x14ac:dyDescent="0.3">
      <c r="A92" s="55">
        <v>91</v>
      </c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K92" s="80"/>
      <c r="AL92" s="80"/>
      <c r="AM92" s="80"/>
      <c r="AN92" s="80"/>
      <c r="AO92" s="80"/>
      <c r="AP92" s="55">
        <f>SUM(I92:AO92)</f>
        <v>0</v>
      </c>
    </row>
    <row r="93" spans="1:42" x14ac:dyDescent="0.3">
      <c r="A93" s="55">
        <v>92</v>
      </c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K93" s="80"/>
      <c r="AL93" s="80"/>
      <c r="AM93" s="80"/>
      <c r="AN93" s="80"/>
      <c r="AO93" s="80"/>
      <c r="AP93" s="55">
        <f>SUM(I93:AO93)</f>
        <v>0</v>
      </c>
    </row>
    <row r="94" spans="1:42" x14ac:dyDescent="0.3">
      <c r="A94" s="55">
        <v>93</v>
      </c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K94" s="80"/>
      <c r="AL94" s="80"/>
      <c r="AM94" s="80"/>
      <c r="AN94" s="80"/>
      <c r="AO94" s="80"/>
      <c r="AP94" s="55">
        <f>SUM(I94:AO94)</f>
        <v>0</v>
      </c>
    </row>
    <row r="95" spans="1:42" x14ac:dyDescent="0.3">
      <c r="A95" s="55">
        <v>94</v>
      </c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K95" s="80"/>
      <c r="AL95" s="80"/>
      <c r="AM95" s="80"/>
      <c r="AN95" s="80"/>
      <c r="AO95" s="80"/>
      <c r="AP95" s="55">
        <f>SUM(I95:AO95)</f>
        <v>0</v>
      </c>
    </row>
    <row r="96" spans="1:42" x14ac:dyDescent="0.3">
      <c r="A96" s="55">
        <v>95</v>
      </c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K96" s="80"/>
      <c r="AL96" s="80"/>
      <c r="AM96" s="80"/>
      <c r="AN96" s="80"/>
      <c r="AO96" s="80"/>
      <c r="AP96" s="55">
        <f>SUM(I96:AO96)</f>
        <v>0</v>
      </c>
    </row>
    <row r="97" spans="1:42" x14ac:dyDescent="0.3">
      <c r="A97" s="55">
        <v>96</v>
      </c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K97" s="80"/>
      <c r="AL97" s="80"/>
      <c r="AM97" s="80"/>
      <c r="AN97" s="80"/>
      <c r="AO97" s="80"/>
      <c r="AP97" s="55">
        <f>SUM(I97:AO97)</f>
        <v>0</v>
      </c>
    </row>
    <row r="98" spans="1:42" x14ac:dyDescent="0.3">
      <c r="A98" s="55">
        <v>97</v>
      </c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K98" s="80"/>
      <c r="AL98" s="80"/>
      <c r="AM98" s="80"/>
      <c r="AN98" s="80"/>
      <c r="AO98" s="80"/>
      <c r="AP98" s="55">
        <f>SUM(I98:AO98)</f>
        <v>0</v>
      </c>
    </row>
    <row r="99" spans="1:42" x14ac:dyDescent="0.3">
      <c r="A99" s="55">
        <v>98</v>
      </c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K99" s="80"/>
      <c r="AL99" s="80"/>
      <c r="AM99" s="80"/>
      <c r="AN99" s="80"/>
      <c r="AO99" s="80"/>
      <c r="AP99" s="55">
        <f>SUM(I99:AO99)</f>
        <v>0</v>
      </c>
    </row>
    <row r="100" spans="1:42" x14ac:dyDescent="0.3">
      <c r="A100" s="55">
        <v>99</v>
      </c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K100" s="80"/>
      <c r="AL100" s="80"/>
      <c r="AM100" s="80"/>
      <c r="AN100" s="80"/>
      <c r="AO100" s="80"/>
      <c r="AP100" s="55">
        <f>SUM(I100:AO100)</f>
        <v>0</v>
      </c>
    </row>
    <row r="101" spans="1:42" x14ac:dyDescent="0.3">
      <c r="A101" s="55">
        <v>100</v>
      </c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K101" s="80"/>
      <c r="AL101" s="80"/>
      <c r="AM101" s="80"/>
      <c r="AN101" s="80"/>
      <c r="AO101" s="80"/>
      <c r="AP101" s="55">
        <f>SUM(I101:AO101)</f>
        <v>0</v>
      </c>
    </row>
    <row r="102" spans="1:42" x14ac:dyDescent="0.3">
      <c r="A102" s="55">
        <v>101</v>
      </c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K102" s="80"/>
      <c r="AL102" s="80"/>
      <c r="AM102" s="80"/>
      <c r="AN102" s="80"/>
      <c r="AO102" s="80"/>
      <c r="AP102" s="55">
        <f>SUM(I102:AO102)</f>
        <v>0</v>
      </c>
    </row>
    <row r="103" spans="1:42" x14ac:dyDescent="0.3">
      <c r="A103" s="55">
        <v>102</v>
      </c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K103" s="80"/>
      <c r="AL103" s="80"/>
      <c r="AM103" s="80"/>
      <c r="AN103" s="80"/>
      <c r="AO103" s="80"/>
      <c r="AP103" s="55">
        <f>SUM(I103:AO103)</f>
        <v>0</v>
      </c>
    </row>
    <row r="104" spans="1:42" x14ac:dyDescent="0.3">
      <c r="A104" s="55">
        <v>103</v>
      </c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K104" s="80"/>
      <c r="AL104" s="80"/>
      <c r="AM104" s="80"/>
      <c r="AN104" s="80"/>
      <c r="AO104" s="80"/>
      <c r="AP104" s="55">
        <f>SUM(I104:AO104)</f>
        <v>0</v>
      </c>
    </row>
    <row r="105" spans="1:42" x14ac:dyDescent="0.3">
      <c r="A105" s="55">
        <v>104</v>
      </c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K105" s="80"/>
      <c r="AL105" s="80"/>
      <c r="AM105" s="80"/>
      <c r="AN105" s="80"/>
      <c r="AO105" s="80"/>
      <c r="AP105" s="55">
        <f>SUM(I105:AO105)</f>
        <v>0</v>
      </c>
    </row>
    <row r="106" spans="1:42" x14ac:dyDescent="0.3">
      <c r="A106" s="55">
        <v>105</v>
      </c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K106" s="80"/>
      <c r="AL106" s="80"/>
      <c r="AM106" s="80"/>
      <c r="AN106" s="80"/>
      <c r="AO106" s="80"/>
      <c r="AP106" s="55">
        <f>SUM(I106:AO106)</f>
        <v>0</v>
      </c>
    </row>
    <row r="107" spans="1:42" x14ac:dyDescent="0.3">
      <c r="A107" s="55">
        <v>106</v>
      </c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K107" s="80"/>
      <c r="AL107" s="80"/>
      <c r="AM107" s="80"/>
      <c r="AN107" s="80"/>
      <c r="AO107" s="80"/>
      <c r="AP107" s="55">
        <f>SUM(I107:AO107)</f>
        <v>0</v>
      </c>
    </row>
    <row r="108" spans="1:42" x14ac:dyDescent="0.3">
      <c r="A108" s="55">
        <v>107</v>
      </c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K108" s="80"/>
      <c r="AL108" s="80"/>
      <c r="AM108" s="80"/>
      <c r="AN108" s="80"/>
      <c r="AO108" s="80"/>
      <c r="AP108" s="55">
        <f>SUM(I108:AO108)</f>
        <v>0</v>
      </c>
    </row>
    <row r="109" spans="1:42" x14ac:dyDescent="0.3">
      <c r="A109" s="55">
        <v>108</v>
      </c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K109" s="80"/>
      <c r="AL109" s="80"/>
      <c r="AM109" s="80"/>
      <c r="AN109" s="80"/>
      <c r="AO109" s="80"/>
      <c r="AP109" s="55">
        <f>SUM(I109:AO109)</f>
        <v>0</v>
      </c>
    </row>
    <row r="110" spans="1:42" x14ac:dyDescent="0.3">
      <c r="A110" s="55">
        <v>109</v>
      </c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K110" s="80"/>
      <c r="AL110" s="80"/>
      <c r="AM110" s="80"/>
      <c r="AN110" s="80"/>
      <c r="AO110" s="80"/>
      <c r="AP110" s="55">
        <f>SUM(I110:AO110)</f>
        <v>0</v>
      </c>
    </row>
    <row r="111" spans="1:42" x14ac:dyDescent="0.3">
      <c r="A111" s="55">
        <v>110</v>
      </c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K111" s="80"/>
      <c r="AL111" s="80"/>
      <c r="AM111" s="80"/>
      <c r="AN111" s="80"/>
      <c r="AO111" s="80"/>
      <c r="AP111" s="55">
        <f>SUM(I111:AO111)</f>
        <v>0</v>
      </c>
    </row>
    <row r="112" spans="1:42" x14ac:dyDescent="0.3">
      <c r="A112" s="55">
        <v>111</v>
      </c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K112" s="80"/>
      <c r="AL112" s="80"/>
      <c r="AM112" s="80"/>
      <c r="AN112" s="80"/>
      <c r="AO112" s="80"/>
      <c r="AP112" s="55">
        <f>SUM(I112:AO112)</f>
        <v>0</v>
      </c>
    </row>
    <row r="113" spans="1:42" x14ac:dyDescent="0.3">
      <c r="A113" s="55">
        <v>112</v>
      </c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K113" s="80"/>
      <c r="AL113" s="80"/>
      <c r="AM113" s="80"/>
      <c r="AN113" s="80"/>
      <c r="AO113" s="80"/>
      <c r="AP113" s="55">
        <f>SUM(I113:AO113)</f>
        <v>0</v>
      </c>
    </row>
    <row r="114" spans="1:42" x14ac:dyDescent="0.3">
      <c r="A114" s="55">
        <v>113</v>
      </c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K114" s="80"/>
      <c r="AL114" s="80"/>
      <c r="AM114" s="80"/>
      <c r="AN114" s="80"/>
      <c r="AO114" s="80"/>
      <c r="AP114" s="55">
        <f>SUM(I114:AO114)</f>
        <v>0</v>
      </c>
    </row>
    <row r="115" spans="1:42" x14ac:dyDescent="0.3">
      <c r="A115" s="55">
        <v>114</v>
      </c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K115" s="80"/>
      <c r="AL115" s="80"/>
      <c r="AM115" s="80"/>
      <c r="AN115" s="80"/>
      <c r="AO115" s="80"/>
      <c r="AP115" s="55">
        <f>SUM(I115:AO115)</f>
        <v>0</v>
      </c>
    </row>
    <row r="116" spans="1:42" x14ac:dyDescent="0.3">
      <c r="A116" s="55">
        <v>115</v>
      </c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K116" s="80"/>
      <c r="AL116" s="80"/>
      <c r="AM116" s="80"/>
      <c r="AN116" s="80"/>
      <c r="AO116" s="80"/>
      <c r="AP116" s="55">
        <f>SUM(I116:AO116)</f>
        <v>0</v>
      </c>
    </row>
    <row r="117" spans="1:42" x14ac:dyDescent="0.3">
      <c r="A117" s="55">
        <v>116</v>
      </c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K117" s="80"/>
      <c r="AL117" s="80"/>
      <c r="AM117" s="80"/>
      <c r="AN117" s="80"/>
      <c r="AO117" s="80"/>
      <c r="AP117" s="55">
        <f>SUM(I117:AO117)</f>
        <v>0</v>
      </c>
    </row>
    <row r="118" spans="1:42" x14ac:dyDescent="0.3">
      <c r="A118" s="55">
        <v>117</v>
      </c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K118" s="80"/>
      <c r="AL118" s="80"/>
      <c r="AM118" s="80"/>
      <c r="AN118" s="80"/>
      <c r="AO118" s="80"/>
      <c r="AP118" s="55">
        <f>SUM(I118:AO118)</f>
        <v>0</v>
      </c>
    </row>
    <row r="119" spans="1:42" x14ac:dyDescent="0.3">
      <c r="A119" s="55">
        <v>118</v>
      </c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K119" s="80"/>
      <c r="AL119" s="80"/>
      <c r="AM119" s="80"/>
      <c r="AN119" s="80"/>
      <c r="AO119" s="80"/>
      <c r="AP119" s="55">
        <f>SUM(I119:AO119)</f>
        <v>0</v>
      </c>
    </row>
    <row r="120" spans="1:42" x14ac:dyDescent="0.3">
      <c r="A120" s="55">
        <v>119</v>
      </c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K120" s="80"/>
      <c r="AL120" s="80"/>
      <c r="AM120" s="80"/>
      <c r="AN120" s="80"/>
      <c r="AO120" s="80"/>
      <c r="AP120" s="55">
        <f>SUM(I120:AO120)</f>
        <v>0</v>
      </c>
    </row>
    <row r="121" spans="1:42" x14ac:dyDescent="0.3">
      <c r="A121" s="55">
        <v>120</v>
      </c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K121" s="80"/>
      <c r="AL121" s="80"/>
      <c r="AM121" s="80"/>
      <c r="AN121" s="80"/>
      <c r="AO121" s="80"/>
      <c r="AP121" s="55">
        <f>SUM(I121:AO121)</f>
        <v>0</v>
      </c>
    </row>
    <row r="122" spans="1:42" x14ac:dyDescent="0.3">
      <c r="A122" s="55">
        <v>121</v>
      </c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K122" s="80"/>
      <c r="AL122" s="80"/>
      <c r="AM122" s="80"/>
      <c r="AN122" s="80"/>
      <c r="AO122" s="80"/>
      <c r="AP122" s="55">
        <f>SUM(I122:AO122)</f>
        <v>0</v>
      </c>
    </row>
    <row r="123" spans="1:42" x14ac:dyDescent="0.3">
      <c r="A123" s="55">
        <v>122</v>
      </c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K123" s="80"/>
      <c r="AL123" s="80"/>
      <c r="AM123" s="80"/>
      <c r="AN123" s="80"/>
      <c r="AO123" s="80"/>
      <c r="AP123" s="55">
        <f>SUM(I123:AO123)</f>
        <v>0</v>
      </c>
    </row>
    <row r="124" spans="1:42" x14ac:dyDescent="0.3">
      <c r="A124" s="55">
        <v>123</v>
      </c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K124" s="80"/>
      <c r="AL124" s="80"/>
      <c r="AM124" s="80"/>
      <c r="AN124" s="80"/>
      <c r="AO124" s="80"/>
      <c r="AP124" s="55">
        <f>SUM(I124:AO124)</f>
        <v>0</v>
      </c>
    </row>
    <row r="125" spans="1:42" x14ac:dyDescent="0.3">
      <c r="A125" s="55">
        <v>124</v>
      </c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K125" s="80"/>
      <c r="AL125" s="80"/>
      <c r="AM125" s="80"/>
      <c r="AN125" s="80"/>
      <c r="AO125" s="80"/>
      <c r="AP125" s="55">
        <f>SUM(I125:AO125)</f>
        <v>0</v>
      </c>
    </row>
    <row r="126" spans="1:42" x14ac:dyDescent="0.3">
      <c r="A126" s="55">
        <v>125</v>
      </c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K126" s="80"/>
      <c r="AL126" s="80"/>
      <c r="AM126" s="80"/>
      <c r="AN126" s="80"/>
      <c r="AO126" s="80"/>
      <c r="AP126" s="55">
        <f>SUM(I126:AO126)</f>
        <v>0</v>
      </c>
    </row>
    <row r="127" spans="1:42" x14ac:dyDescent="0.3">
      <c r="A127" s="55">
        <v>126</v>
      </c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K127" s="80"/>
      <c r="AL127" s="80"/>
      <c r="AM127" s="80"/>
      <c r="AN127" s="80"/>
      <c r="AO127" s="80"/>
      <c r="AP127" s="55">
        <f>SUM(I127:AO127)</f>
        <v>0</v>
      </c>
    </row>
    <row r="128" spans="1:42" x14ac:dyDescent="0.3">
      <c r="A128" s="55">
        <v>127</v>
      </c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K128" s="80"/>
      <c r="AL128" s="80"/>
      <c r="AM128" s="80"/>
      <c r="AN128" s="80"/>
      <c r="AO128" s="80"/>
      <c r="AP128" s="55">
        <f>SUM(I128:AO128)</f>
        <v>0</v>
      </c>
    </row>
    <row r="129" spans="1:42" x14ac:dyDescent="0.3">
      <c r="A129" s="55">
        <v>128</v>
      </c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K129" s="80"/>
      <c r="AL129" s="80"/>
      <c r="AM129" s="80"/>
      <c r="AN129" s="80"/>
      <c r="AO129" s="80"/>
      <c r="AP129" s="55">
        <f>SUM(I129:AO129)</f>
        <v>0</v>
      </c>
    </row>
    <row r="130" spans="1:42" x14ac:dyDescent="0.3">
      <c r="A130" s="55">
        <v>129</v>
      </c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K130" s="80"/>
      <c r="AL130" s="80"/>
      <c r="AM130" s="80"/>
      <c r="AN130" s="80"/>
      <c r="AO130" s="80"/>
      <c r="AP130" s="55">
        <f>SUM(I130:AO130)</f>
        <v>0</v>
      </c>
    </row>
    <row r="131" spans="1:42" x14ac:dyDescent="0.3">
      <c r="A131" s="55">
        <v>130</v>
      </c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K131" s="80"/>
      <c r="AL131" s="80"/>
      <c r="AM131" s="80"/>
      <c r="AN131" s="80"/>
      <c r="AO131" s="80"/>
      <c r="AP131" s="55">
        <f>SUM(I131:AO131)</f>
        <v>0</v>
      </c>
    </row>
    <row r="132" spans="1:42" x14ac:dyDescent="0.3">
      <c r="A132" s="55">
        <v>131</v>
      </c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K132" s="80"/>
      <c r="AL132" s="80"/>
      <c r="AM132" s="80"/>
      <c r="AN132" s="80"/>
      <c r="AO132" s="80"/>
      <c r="AP132" s="55">
        <f>SUM(I132:AO132)</f>
        <v>0</v>
      </c>
    </row>
    <row r="133" spans="1:42" x14ac:dyDescent="0.3">
      <c r="A133" s="55">
        <v>132</v>
      </c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K133" s="80"/>
      <c r="AL133" s="80"/>
      <c r="AM133" s="80"/>
      <c r="AN133" s="80"/>
      <c r="AO133" s="80"/>
      <c r="AP133" s="55">
        <f>SUM(I133:AO133)</f>
        <v>0</v>
      </c>
    </row>
    <row r="134" spans="1:42" x14ac:dyDescent="0.3">
      <c r="A134" s="55">
        <v>133</v>
      </c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K134" s="80"/>
      <c r="AL134" s="80"/>
      <c r="AM134" s="80"/>
      <c r="AN134" s="80"/>
      <c r="AO134" s="80"/>
      <c r="AP134" s="55">
        <f>SUM(I134:AO134)</f>
        <v>0</v>
      </c>
    </row>
    <row r="135" spans="1:42" x14ac:dyDescent="0.3">
      <c r="A135" s="55">
        <v>134</v>
      </c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K135" s="80"/>
      <c r="AL135" s="80"/>
      <c r="AM135" s="80"/>
      <c r="AN135" s="80"/>
      <c r="AO135" s="80"/>
      <c r="AP135" s="55">
        <f>SUM(I135:AO135)</f>
        <v>0</v>
      </c>
    </row>
    <row r="136" spans="1:42" x14ac:dyDescent="0.3">
      <c r="A136" s="55">
        <v>135</v>
      </c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K136" s="80"/>
      <c r="AL136" s="80"/>
      <c r="AM136" s="80"/>
      <c r="AN136" s="80"/>
      <c r="AO136" s="80"/>
      <c r="AP136" s="55">
        <f>SUM(I136:AO136)</f>
        <v>0</v>
      </c>
    </row>
    <row r="137" spans="1:42" x14ac:dyDescent="0.3">
      <c r="A137" s="55">
        <v>136</v>
      </c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K137" s="80"/>
      <c r="AL137" s="80"/>
      <c r="AM137" s="80"/>
      <c r="AN137" s="80"/>
      <c r="AO137" s="80"/>
      <c r="AP137" s="55">
        <f>SUM(I137:AO137)</f>
        <v>0</v>
      </c>
    </row>
    <row r="138" spans="1:42" x14ac:dyDescent="0.3">
      <c r="A138" s="55">
        <v>137</v>
      </c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K138" s="80"/>
      <c r="AL138" s="80"/>
      <c r="AM138" s="80"/>
      <c r="AN138" s="80"/>
      <c r="AO138" s="80"/>
      <c r="AP138" s="55">
        <f>SUM(I138:AO138)</f>
        <v>0</v>
      </c>
    </row>
    <row r="139" spans="1:42" x14ac:dyDescent="0.3">
      <c r="A139" s="55">
        <v>138</v>
      </c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K139" s="80"/>
      <c r="AL139" s="80"/>
      <c r="AM139" s="80"/>
      <c r="AN139" s="80"/>
      <c r="AO139" s="80"/>
      <c r="AP139" s="55">
        <f>SUM(I139:AO139)</f>
        <v>0</v>
      </c>
    </row>
    <row r="140" spans="1:42" x14ac:dyDescent="0.3">
      <c r="A140" s="55">
        <v>139</v>
      </c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K140" s="80"/>
      <c r="AL140" s="80"/>
      <c r="AM140" s="80"/>
      <c r="AN140" s="80"/>
      <c r="AO140" s="80"/>
      <c r="AP140" s="55">
        <f>SUM(I140:AO140)</f>
        <v>0</v>
      </c>
    </row>
    <row r="141" spans="1:42" x14ac:dyDescent="0.3">
      <c r="A141" s="55">
        <v>140</v>
      </c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K141" s="80"/>
      <c r="AL141" s="80"/>
      <c r="AM141" s="80"/>
      <c r="AN141" s="80"/>
      <c r="AO141" s="80"/>
      <c r="AP141" s="55">
        <f>SUM(I141:AO141)</f>
        <v>0</v>
      </c>
    </row>
    <row r="142" spans="1:42" x14ac:dyDescent="0.3">
      <c r="A142" s="55">
        <v>141</v>
      </c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K142" s="80"/>
      <c r="AL142" s="80"/>
      <c r="AM142" s="80"/>
      <c r="AN142" s="80"/>
      <c r="AO142" s="80"/>
      <c r="AP142" s="55">
        <f>SUM(I142:AO142)</f>
        <v>0</v>
      </c>
    </row>
    <row r="143" spans="1:42" x14ac:dyDescent="0.3">
      <c r="A143" s="55">
        <v>142</v>
      </c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K143" s="80"/>
      <c r="AL143" s="80"/>
      <c r="AM143" s="80"/>
      <c r="AN143" s="80"/>
      <c r="AO143" s="80"/>
      <c r="AP143" s="55">
        <f>SUM(I143:AO143)</f>
        <v>0</v>
      </c>
    </row>
    <row r="144" spans="1:42" x14ac:dyDescent="0.3">
      <c r="A144" s="55">
        <v>143</v>
      </c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K144" s="80"/>
      <c r="AL144" s="80"/>
      <c r="AM144" s="80"/>
      <c r="AN144" s="80"/>
      <c r="AO144" s="80"/>
      <c r="AP144" s="55">
        <f>SUM(I144:AO144)</f>
        <v>0</v>
      </c>
    </row>
    <row r="145" spans="1:42" x14ac:dyDescent="0.3">
      <c r="A145" s="55">
        <v>144</v>
      </c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K145" s="80"/>
      <c r="AL145" s="80"/>
      <c r="AM145" s="80"/>
      <c r="AN145" s="80"/>
      <c r="AO145" s="80"/>
      <c r="AP145" s="55">
        <f>SUM(I145:AO145)</f>
        <v>0</v>
      </c>
    </row>
    <row r="146" spans="1:42" x14ac:dyDescent="0.3">
      <c r="A146" s="55">
        <v>145</v>
      </c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K146" s="80"/>
      <c r="AL146" s="80"/>
      <c r="AM146" s="80"/>
      <c r="AN146" s="80"/>
      <c r="AO146" s="80"/>
      <c r="AP146" s="55">
        <f>SUM(I146:AO146)</f>
        <v>0</v>
      </c>
    </row>
    <row r="147" spans="1:42" x14ac:dyDescent="0.3">
      <c r="A147" s="55">
        <v>146</v>
      </c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K147" s="80"/>
      <c r="AL147" s="80"/>
      <c r="AM147" s="80"/>
      <c r="AN147" s="80"/>
      <c r="AO147" s="80"/>
      <c r="AP147" s="55">
        <f>SUM(I147:AO147)</f>
        <v>0</v>
      </c>
    </row>
    <row r="148" spans="1:42" x14ac:dyDescent="0.3">
      <c r="A148" s="55">
        <v>147</v>
      </c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K148" s="80"/>
      <c r="AL148" s="80"/>
      <c r="AM148" s="80"/>
      <c r="AN148" s="80"/>
      <c r="AO148" s="80"/>
      <c r="AP148" s="55">
        <f>SUM(I148:AO148)</f>
        <v>0</v>
      </c>
    </row>
    <row r="149" spans="1:42" x14ac:dyDescent="0.3">
      <c r="A149" s="55">
        <v>148</v>
      </c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K149" s="80"/>
      <c r="AL149" s="80"/>
      <c r="AM149" s="80"/>
      <c r="AN149" s="80"/>
      <c r="AO149" s="80"/>
      <c r="AP149" s="55">
        <f>SUM(I149:AO149)</f>
        <v>0</v>
      </c>
    </row>
    <row r="150" spans="1:42" x14ac:dyDescent="0.3">
      <c r="A150" s="55">
        <v>149</v>
      </c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K150" s="80"/>
      <c r="AL150" s="80"/>
      <c r="AM150" s="80"/>
      <c r="AN150" s="80"/>
      <c r="AO150" s="80"/>
      <c r="AP150" s="55">
        <f>SUM(I150:AO150)</f>
        <v>0</v>
      </c>
    </row>
    <row r="151" spans="1:42" x14ac:dyDescent="0.3">
      <c r="A151" s="55">
        <v>150</v>
      </c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K151" s="80"/>
      <c r="AL151" s="80"/>
      <c r="AM151" s="80"/>
      <c r="AN151" s="80"/>
      <c r="AO151" s="80"/>
      <c r="AP151" s="55">
        <f>SUM(I151:AO151)</f>
        <v>0</v>
      </c>
    </row>
    <row r="152" spans="1:42" x14ac:dyDescent="0.3">
      <c r="A152" s="55">
        <v>151</v>
      </c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K152" s="80"/>
      <c r="AL152" s="80"/>
      <c r="AM152" s="80"/>
      <c r="AN152" s="80"/>
      <c r="AO152" s="80"/>
      <c r="AP152" s="55">
        <f>SUM(I152:AO152)</f>
        <v>0</v>
      </c>
    </row>
    <row r="153" spans="1:42" x14ac:dyDescent="0.3">
      <c r="A153" s="55">
        <v>152</v>
      </c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K153" s="80"/>
      <c r="AL153" s="80"/>
      <c r="AM153" s="80"/>
      <c r="AN153" s="80"/>
      <c r="AO153" s="80"/>
      <c r="AP153" s="55">
        <f>SUM(I153:AO153)</f>
        <v>0</v>
      </c>
    </row>
    <row r="154" spans="1:42" x14ac:dyDescent="0.3">
      <c r="A154" s="55">
        <v>153</v>
      </c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K154" s="80"/>
      <c r="AL154" s="80"/>
      <c r="AM154" s="80"/>
      <c r="AN154" s="80"/>
      <c r="AO154" s="80"/>
      <c r="AP154" s="55">
        <f>SUM(I154:AO154)</f>
        <v>0</v>
      </c>
    </row>
    <row r="155" spans="1:42" x14ac:dyDescent="0.3">
      <c r="A155" s="55">
        <v>154</v>
      </c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K155" s="80"/>
      <c r="AL155" s="80"/>
      <c r="AM155" s="80"/>
      <c r="AN155" s="80"/>
      <c r="AO155" s="80"/>
      <c r="AP155" s="55">
        <f>SUM(I155:AO155)</f>
        <v>0</v>
      </c>
    </row>
    <row r="156" spans="1:42" x14ac:dyDescent="0.3">
      <c r="A156" s="55">
        <v>155</v>
      </c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K156" s="80"/>
      <c r="AL156" s="80"/>
      <c r="AM156" s="80"/>
      <c r="AN156" s="80"/>
      <c r="AO156" s="80"/>
      <c r="AP156" s="55">
        <f>SUM(I156:AO156)</f>
        <v>0</v>
      </c>
    </row>
    <row r="157" spans="1:42" x14ac:dyDescent="0.3">
      <c r="A157" s="55">
        <v>156</v>
      </c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K157" s="80"/>
      <c r="AL157" s="80"/>
      <c r="AM157" s="80"/>
      <c r="AN157" s="80"/>
      <c r="AO157" s="80"/>
      <c r="AP157" s="55">
        <f>SUM(I157:AO157)</f>
        <v>0</v>
      </c>
    </row>
    <row r="158" spans="1:42" x14ac:dyDescent="0.3">
      <c r="A158" s="55">
        <v>157</v>
      </c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K158" s="80"/>
      <c r="AL158" s="80"/>
      <c r="AM158" s="80"/>
      <c r="AN158" s="80"/>
      <c r="AO158" s="80"/>
      <c r="AP158" s="55">
        <f>SUM(I158:AO158)</f>
        <v>0</v>
      </c>
    </row>
    <row r="159" spans="1:42" x14ac:dyDescent="0.3">
      <c r="A159" s="55">
        <v>158</v>
      </c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K159" s="80"/>
      <c r="AL159" s="80"/>
      <c r="AM159" s="80"/>
      <c r="AN159" s="80"/>
      <c r="AO159" s="80"/>
      <c r="AP159" s="55">
        <f>SUM(I159:AO159)</f>
        <v>0</v>
      </c>
    </row>
    <row r="160" spans="1:42" x14ac:dyDescent="0.3">
      <c r="A160" s="55">
        <v>159</v>
      </c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K160" s="80"/>
      <c r="AL160" s="80"/>
      <c r="AM160" s="80"/>
      <c r="AN160" s="80"/>
      <c r="AO160" s="80"/>
      <c r="AP160" s="55">
        <f>SUM(I160:AO160)</f>
        <v>0</v>
      </c>
    </row>
    <row r="161" spans="1:42" x14ac:dyDescent="0.3">
      <c r="A161" s="55">
        <v>160</v>
      </c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K161" s="80"/>
      <c r="AL161" s="80"/>
      <c r="AM161" s="80"/>
      <c r="AN161" s="80"/>
      <c r="AO161" s="80"/>
      <c r="AP161" s="55">
        <f>SUM(I161:AO161)</f>
        <v>0</v>
      </c>
    </row>
    <row r="162" spans="1:42" x14ac:dyDescent="0.3">
      <c r="A162" s="55">
        <v>161</v>
      </c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K162" s="80"/>
      <c r="AL162" s="80"/>
      <c r="AM162" s="80"/>
      <c r="AN162" s="80"/>
      <c r="AO162" s="80"/>
      <c r="AP162" s="55">
        <f>SUM(I162:AO162)</f>
        <v>0</v>
      </c>
    </row>
    <row r="163" spans="1:42" x14ac:dyDescent="0.3">
      <c r="A163" s="55">
        <v>162</v>
      </c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K163" s="80"/>
      <c r="AL163" s="80"/>
      <c r="AM163" s="80"/>
      <c r="AN163" s="80"/>
      <c r="AO163" s="80"/>
      <c r="AP163" s="55">
        <f>SUM(I163:AO163)</f>
        <v>0</v>
      </c>
    </row>
    <row r="164" spans="1:42" x14ac:dyDescent="0.3">
      <c r="A164" s="55">
        <v>163</v>
      </c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K164" s="80"/>
      <c r="AL164" s="80"/>
      <c r="AM164" s="80"/>
      <c r="AN164" s="80"/>
      <c r="AO164" s="80"/>
      <c r="AP164" s="55">
        <f>SUM(I164:AO164)</f>
        <v>0</v>
      </c>
    </row>
    <row r="165" spans="1:42" x14ac:dyDescent="0.3">
      <c r="A165" s="55">
        <v>164</v>
      </c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K165" s="80"/>
      <c r="AL165" s="80"/>
      <c r="AM165" s="80"/>
      <c r="AN165" s="80"/>
      <c r="AO165" s="80"/>
      <c r="AP165" s="55">
        <f>SUM(I165:AO165)</f>
        <v>0</v>
      </c>
    </row>
    <row r="166" spans="1:42" x14ac:dyDescent="0.3">
      <c r="A166" s="55">
        <v>165</v>
      </c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K166" s="80"/>
      <c r="AL166" s="80"/>
      <c r="AM166" s="80"/>
      <c r="AN166" s="80"/>
      <c r="AO166" s="80"/>
      <c r="AP166" s="55">
        <f>SUM(I166:AO166)</f>
        <v>0</v>
      </c>
    </row>
    <row r="167" spans="1:42" x14ac:dyDescent="0.3">
      <c r="A167" s="55">
        <v>166</v>
      </c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K167" s="80"/>
      <c r="AL167" s="80"/>
      <c r="AM167" s="80"/>
      <c r="AN167" s="80"/>
      <c r="AO167" s="80"/>
      <c r="AP167" s="55">
        <f>SUM(I167:AO167)</f>
        <v>0</v>
      </c>
    </row>
    <row r="168" spans="1:42" x14ac:dyDescent="0.3">
      <c r="A168" s="55">
        <v>167</v>
      </c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K168" s="80"/>
      <c r="AL168" s="80"/>
      <c r="AM168" s="80"/>
      <c r="AN168" s="80"/>
      <c r="AO168" s="80"/>
      <c r="AP168" s="55">
        <f>SUM(I168:AO168)</f>
        <v>0</v>
      </c>
    </row>
    <row r="169" spans="1:42" x14ac:dyDescent="0.3">
      <c r="A169" s="55">
        <v>168</v>
      </c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K169" s="80"/>
      <c r="AL169" s="80"/>
      <c r="AM169" s="80"/>
      <c r="AN169" s="80"/>
      <c r="AO169" s="80"/>
      <c r="AP169" s="55">
        <f>SUM(I169:AO169)</f>
        <v>0</v>
      </c>
    </row>
    <row r="170" spans="1:42" x14ac:dyDescent="0.3">
      <c r="A170" s="55">
        <v>169</v>
      </c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K170" s="80"/>
      <c r="AL170" s="80"/>
      <c r="AM170" s="80"/>
      <c r="AN170" s="80"/>
      <c r="AO170" s="80"/>
      <c r="AP170" s="55">
        <f>SUM(I170:AO170)</f>
        <v>0</v>
      </c>
    </row>
    <row r="171" spans="1:42" x14ac:dyDescent="0.3">
      <c r="A171" s="55">
        <v>170</v>
      </c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K171" s="80"/>
      <c r="AL171" s="80"/>
      <c r="AM171" s="80"/>
      <c r="AN171" s="80"/>
      <c r="AO171" s="80"/>
      <c r="AP171" s="55">
        <f>SUM(I171:AO171)</f>
        <v>0</v>
      </c>
    </row>
    <row r="172" spans="1:42" x14ac:dyDescent="0.3">
      <c r="A172" s="55">
        <v>171</v>
      </c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K172" s="80"/>
      <c r="AL172" s="80"/>
      <c r="AM172" s="80"/>
      <c r="AN172" s="80"/>
      <c r="AO172" s="80"/>
      <c r="AP172" s="55">
        <f>SUM(I172:AO172)</f>
        <v>0</v>
      </c>
    </row>
    <row r="173" spans="1:42" x14ac:dyDescent="0.3">
      <c r="A173" s="55">
        <v>172</v>
      </c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K173" s="80"/>
      <c r="AL173" s="80"/>
      <c r="AM173" s="80"/>
      <c r="AN173" s="80"/>
      <c r="AO173" s="80"/>
      <c r="AP173" s="55">
        <f>SUM(I173:AO173)</f>
        <v>0</v>
      </c>
    </row>
    <row r="174" spans="1:42" x14ac:dyDescent="0.3">
      <c r="A174" s="55">
        <v>173</v>
      </c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K174" s="80"/>
      <c r="AL174" s="80"/>
      <c r="AM174" s="80"/>
      <c r="AN174" s="80"/>
      <c r="AO174" s="80"/>
      <c r="AP174" s="55">
        <f>SUM(I174:AO174)</f>
        <v>0</v>
      </c>
    </row>
    <row r="175" spans="1:42" x14ac:dyDescent="0.3">
      <c r="A175" s="55">
        <v>174</v>
      </c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K175" s="80"/>
      <c r="AL175" s="80"/>
      <c r="AM175" s="80"/>
      <c r="AN175" s="80"/>
      <c r="AO175" s="80"/>
      <c r="AP175" s="55">
        <f>SUM(I175:AO175)</f>
        <v>0</v>
      </c>
    </row>
    <row r="176" spans="1:42" x14ac:dyDescent="0.3">
      <c r="A176" s="55">
        <v>175</v>
      </c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K176" s="80"/>
      <c r="AL176" s="80"/>
      <c r="AM176" s="80"/>
      <c r="AN176" s="80"/>
      <c r="AO176" s="80"/>
      <c r="AP176" s="55">
        <f>SUM(I176:AO176)</f>
        <v>0</v>
      </c>
    </row>
    <row r="177" spans="1:42" x14ac:dyDescent="0.3">
      <c r="A177" s="55">
        <v>176</v>
      </c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K177" s="80"/>
      <c r="AL177" s="80"/>
      <c r="AM177" s="80"/>
      <c r="AN177" s="80"/>
      <c r="AO177" s="80"/>
      <c r="AP177" s="55">
        <f>SUM(I177:AO177)</f>
        <v>0</v>
      </c>
    </row>
    <row r="178" spans="1:42" x14ac:dyDescent="0.3">
      <c r="A178" s="55">
        <v>177</v>
      </c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K178" s="80"/>
      <c r="AL178" s="80"/>
      <c r="AM178" s="80"/>
      <c r="AN178" s="80"/>
      <c r="AO178" s="80"/>
      <c r="AP178" s="55">
        <f>SUM(I178:AO178)</f>
        <v>0</v>
      </c>
    </row>
    <row r="179" spans="1:42" x14ac:dyDescent="0.3">
      <c r="A179" s="55">
        <v>178</v>
      </c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K179" s="80"/>
      <c r="AL179" s="80"/>
      <c r="AM179" s="80"/>
      <c r="AN179" s="80"/>
      <c r="AO179" s="80"/>
      <c r="AP179" s="55">
        <f>SUM(I179:AO179)</f>
        <v>0</v>
      </c>
    </row>
    <row r="180" spans="1:42" x14ac:dyDescent="0.3">
      <c r="A180" s="55">
        <v>179</v>
      </c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K180" s="80"/>
      <c r="AL180" s="80"/>
      <c r="AM180" s="80"/>
      <c r="AN180" s="80"/>
      <c r="AO180" s="80"/>
      <c r="AP180" s="55">
        <f>SUM(I180:AO180)</f>
        <v>0</v>
      </c>
    </row>
    <row r="181" spans="1:42" x14ac:dyDescent="0.3">
      <c r="A181" s="55">
        <v>180</v>
      </c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K181" s="80"/>
      <c r="AL181" s="80"/>
      <c r="AM181" s="80"/>
      <c r="AN181" s="80"/>
      <c r="AO181" s="80"/>
      <c r="AP181" s="55">
        <f>SUM(I181:AO181)</f>
        <v>0</v>
      </c>
    </row>
    <row r="182" spans="1:42" x14ac:dyDescent="0.3">
      <c r="A182" s="55">
        <v>181</v>
      </c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K182" s="80"/>
      <c r="AL182" s="80"/>
      <c r="AM182" s="80"/>
      <c r="AN182" s="80"/>
      <c r="AO182" s="80"/>
      <c r="AP182" s="55">
        <f>SUM(I182:AO182)</f>
        <v>0</v>
      </c>
    </row>
    <row r="183" spans="1:42" x14ac:dyDescent="0.3">
      <c r="A183" s="55">
        <v>182</v>
      </c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K183" s="80"/>
      <c r="AL183" s="80"/>
      <c r="AM183" s="80"/>
      <c r="AN183" s="80"/>
      <c r="AO183" s="80"/>
      <c r="AP183" s="55">
        <f>SUM(I183:AO183)</f>
        <v>0</v>
      </c>
    </row>
    <row r="184" spans="1:42" x14ac:dyDescent="0.3">
      <c r="A184" s="55">
        <v>183</v>
      </c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K184" s="80"/>
      <c r="AL184" s="80"/>
      <c r="AM184" s="80"/>
      <c r="AN184" s="80"/>
      <c r="AO184" s="80"/>
      <c r="AP184" s="55">
        <f>SUM(I184:AO184)</f>
        <v>0</v>
      </c>
    </row>
    <row r="185" spans="1:42" x14ac:dyDescent="0.3">
      <c r="A185" s="55">
        <v>184</v>
      </c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K185" s="80"/>
      <c r="AL185" s="80"/>
      <c r="AM185" s="80"/>
      <c r="AN185" s="80"/>
      <c r="AO185" s="80"/>
      <c r="AP185" s="55">
        <f>SUM(I185:AO185)</f>
        <v>0</v>
      </c>
    </row>
    <row r="186" spans="1:42" x14ac:dyDescent="0.3">
      <c r="A186" s="55">
        <v>185</v>
      </c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K186" s="80"/>
      <c r="AL186" s="80"/>
      <c r="AM186" s="80"/>
      <c r="AN186" s="80"/>
      <c r="AO186" s="80"/>
      <c r="AP186" s="55">
        <f>SUM(I186:AO186)</f>
        <v>0</v>
      </c>
    </row>
    <row r="187" spans="1:42" x14ac:dyDescent="0.3">
      <c r="A187" s="55">
        <v>186</v>
      </c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K187" s="80"/>
      <c r="AL187" s="80"/>
      <c r="AM187" s="80"/>
      <c r="AN187" s="80"/>
      <c r="AO187" s="80"/>
      <c r="AP187" s="55">
        <f>SUM(I187:AO187)</f>
        <v>0</v>
      </c>
    </row>
    <row r="188" spans="1:42" x14ac:dyDescent="0.3">
      <c r="A188" s="55">
        <v>187</v>
      </c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K188" s="80"/>
      <c r="AL188" s="80"/>
      <c r="AM188" s="80"/>
      <c r="AN188" s="80"/>
      <c r="AO188" s="80"/>
      <c r="AP188" s="55">
        <f>SUM(I188:AO188)</f>
        <v>0</v>
      </c>
    </row>
    <row r="189" spans="1:42" x14ac:dyDescent="0.3">
      <c r="A189" s="55">
        <v>188</v>
      </c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K189" s="80"/>
      <c r="AL189" s="80"/>
      <c r="AM189" s="80"/>
      <c r="AN189" s="80"/>
      <c r="AO189" s="80"/>
      <c r="AP189" s="55">
        <f>SUM(I189:AO189)</f>
        <v>0</v>
      </c>
    </row>
    <row r="190" spans="1:42" x14ac:dyDescent="0.3">
      <c r="A190" s="55">
        <v>189</v>
      </c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K190" s="80"/>
      <c r="AL190" s="80"/>
      <c r="AM190" s="80"/>
      <c r="AN190" s="80"/>
      <c r="AO190" s="80"/>
      <c r="AP190" s="55">
        <f>SUM(I190:AO190)</f>
        <v>0</v>
      </c>
    </row>
    <row r="191" spans="1:42" x14ac:dyDescent="0.3">
      <c r="A191" s="55">
        <v>190</v>
      </c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K191" s="80"/>
      <c r="AL191" s="80"/>
      <c r="AM191" s="80"/>
      <c r="AN191" s="80"/>
      <c r="AO191" s="80"/>
      <c r="AP191" s="55">
        <f>SUM(I191:AO191)</f>
        <v>0</v>
      </c>
    </row>
    <row r="192" spans="1:42" x14ac:dyDescent="0.3">
      <c r="A192" s="55">
        <v>191</v>
      </c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K192" s="80"/>
      <c r="AL192" s="80"/>
      <c r="AM192" s="80"/>
      <c r="AN192" s="80"/>
      <c r="AO192" s="80"/>
      <c r="AP192" s="55">
        <f>SUM(I192:AO192)</f>
        <v>0</v>
      </c>
    </row>
    <row r="193" spans="1:42" x14ac:dyDescent="0.3">
      <c r="A193" s="55">
        <v>192</v>
      </c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K193" s="80"/>
      <c r="AL193" s="80"/>
      <c r="AM193" s="80"/>
      <c r="AN193" s="80"/>
      <c r="AO193" s="80"/>
      <c r="AP193" s="55">
        <f>SUM(I193:AO193)</f>
        <v>0</v>
      </c>
    </row>
    <row r="194" spans="1:42" x14ac:dyDescent="0.3">
      <c r="A194" s="55">
        <v>193</v>
      </c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K194" s="80"/>
      <c r="AL194" s="80"/>
      <c r="AM194" s="80"/>
      <c r="AN194" s="80"/>
      <c r="AO194" s="80"/>
      <c r="AP194" s="55">
        <f>SUM(I194:AO194)</f>
        <v>0</v>
      </c>
    </row>
    <row r="195" spans="1:42" x14ac:dyDescent="0.3">
      <c r="A195" s="55">
        <v>194</v>
      </c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K195" s="80"/>
      <c r="AL195" s="80"/>
      <c r="AM195" s="80"/>
      <c r="AN195" s="80"/>
      <c r="AO195" s="80"/>
      <c r="AP195" s="55">
        <f>SUM(I195:AO195)</f>
        <v>0</v>
      </c>
    </row>
    <row r="196" spans="1:42" x14ac:dyDescent="0.3">
      <c r="A196" s="55">
        <v>195</v>
      </c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K196" s="80"/>
      <c r="AL196" s="80"/>
      <c r="AM196" s="80"/>
      <c r="AN196" s="80"/>
      <c r="AO196" s="80"/>
      <c r="AP196" s="55">
        <f>SUM(I196:AO196)</f>
        <v>0</v>
      </c>
    </row>
    <row r="197" spans="1:42" x14ac:dyDescent="0.3">
      <c r="A197" s="55">
        <v>196</v>
      </c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K197" s="80"/>
      <c r="AL197" s="80"/>
      <c r="AM197" s="80"/>
      <c r="AN197" s="80"/>
      <c r="AO197" s="80"/>
      <c r="AP197" s="55">
        <f>SUM(I197:AO197)</f>
        <v>0</v>
      </c>
    </row>
    <row r="198" spans="1:42" x14ac:dyDescent="0.3">
      <c r="A198" s="55">
        <v>197</v>
      </c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K198" s="80"/>
      <c r="AL198" s="80"/>
      <c r="AM198" s="80"/>
      <c r="AN198" s="80"/>
      <c r="AO198" s="80"/>
      <c r="AP198" s="55">
        <f>SUM(I198:AO198)</f>
        <v>0</v>
      </c>
    </row>
    <row r="199" spans="1:42" x14ac:dyDescent="0.3">
      <c r="A199" s="55">
        <v>198</v>
      </c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K199" s="80"/>
      <c r="AL199" s="80"/>
      <c r="AM199" s="80"/>
      <c r="AN199" s="80"/>
      <c r="AO199" s="80"/>
      <c r="AP199" s="55">
        <f>SUM(I199:AO199)</f>
        <v>0</v>
      </c>
    </row>
    <row r="200" spans="1:42" x14ac:dyDescent="0.3">
      <c r="A200" s="55">
        <v>199</v>
      </c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K200" s="80"/>
      <c r="AL200" s="80"/>
      <c r="AM200" s="80"/>
      <c r="AN200" s="80"/>
      <c r="AO200" s="80"/>
      <c r="AP200" s="55">
        <f>SUM(I200:AO200)</f>
        <v>0</v>
      </c>
    </row>
    <row r="201" spans="1:42" x14ac:dyDescent="0.3">
      <c r="A201" s="55">
        <v>200</v>
      </c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K201" s="80"/>
      <c r="AL201" s="80"/>
      <c r="AM201" s="80"/>
      <c r="AN201" s="80"/>
      <c r="AO201" s="80"/>
      <c r="AP201" s="55">
        <f>SUM(I201:AO201)</f>
        <v>0</v>
      </c>
    </row>
    <row r="202" spans="1:42" x14ac:dyDescent="0.3">
      <c r="A202" s="55">
        <v>201</v>
      </c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K202" s="80"/>
      <c r="AL202" s="80"/>
      <c r="AM202" s="80"/>
      <c r="AN202" s="80"/>
      <c r="AO202" s="80"/>
      <c r="AP202" s="55">
        <f>SUM(I202:AO202)</f>
        <v>0</v>
      </c>
    </row>
    <row r="203" spans="1:42" x14ac:dyDescent="0.3">
      <c r="A203" s="55">
        <v>202</v>
      </c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K203" s="80"/>
      <c r="AL203" s="80"/>
      <c r="AM203" s="80"/>
      <c r="AN203" s="80"/>
      <c r="AO203" s="80"/>
      <c r="AP203" s="55">
        <f>SUM(I203:AO203)</f>
        <v>0</v>
      </c>
    </row>
    <row r="204" spans="1:42" x14ac:dyDescent="0.3">
      <c r="A204" s="55">
        <v>203</v>
      </c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K204" s="80"/>
      <c r="AL204" s="80"/>
      <c r="AM204" s="80"/>
      <c r="AN204" s="80"/>
      <c r="AO204" s="80"/>
      <c r="AP204" s="55">
        <f>SUM(I204:AO204)</f>
        <v>0</v>
      </c>
    </row>
    <row r="205" spans="1:42" x14ac:dyDescent="0.3">
      <c r="A205" s="55">
        <v>204</v>
      </c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K205" s="80"/>
      <c r="AL205" s="80"/>
      <c r="AM205" s="80"/>
      <c r="AN205" s="80"/>
      <c r="AO205" s="80"/>
      <c r="AP205" s="55">
        <f>SUM(I205:AO205)</f>
        <v>0</v>
      </c>
    </row>
    <row r="206" spans="1:42" x14ac:dyDescent="0.3">
      <c r="A206" s="55">
        <v>205</v>
      </c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K206" s="80"/>
      <c r="AL206" s="80"/>
      <c r="AM206" s="80"/>
      <c r="AN206" s="80"/>
      <c r="AO206" s="80"/>
      <c r="AP206" s="55">
        <f>SUM(I206:AO206)</f>
        <v>0</v>
      </c>
    </row>
    <row r="207" spans="1:42" x14ac:dyDescent="0.3">
      <c r="A207" s="55">
        <v>206</v>
      </c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K207" s="80"/>
      <c r="AL207" s="80"/>
      <c r="AM207" s="80"/>
      <c r="AN207" s="80"/>
      <c r="AO207" s="80"/>
      <c r="AP207" s="55">
        <f>SUM(I207:AO207)</f>
        <v>0</v>
      </c>
    </row>
    <row r="208" spans="1:42" x14ac:dyDescent="0.3">
      <c r="A208" s="55">
        <v>207</v>
      </c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K208" s="80"/>
      <c r="AL208" s="80"/>
      <c r="AM208" s="80"/>
      <c r="AN208" s="80"/>
      <c r="AO208" s="80"/>
      <c r="AP208" s="55">
        <f>SUM(I208:AO208)</f>
        <v>0</v>
      </c>
    </row>
    <row r="209" spans="1:42" x14ac:dyDescent="0.3">
      <c r="A209" s="55">
        <v>208</v>
      </c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K209" s="80"/>
      <c r="AL209" s="80"/>
      <c r="AM209" s="80"/>
      <c r="AN209" s="80"/>
      <c r="AO209" s="80"/>
      <c r="AP209" s="55">
        <f>SUM(I209:AO209)</f>
        <v>0</v>
      </c>
    </row>
    <row r="210" spans="1:42" x14ac:dyDescent="0.3">
      <c r="A210" s="55">
        <v>209</v>
      </c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K210" s="80"/>
      <c r="AL210" s="80"/>
      <c r="AM210" s="80"/>
      <c r="AN210" s="80"/>
      <c r="AO210" s="80"/>
      <c r="AP210" s="55">
        <f>SUM(I210:AO210)</f>
        <v>0</v>
      </c>
    </row>
    <row r="211" spans="1:42" x14ac:dyDescent="0.3">
      <c r="A211" s="55">
        <v>210</v>
      </c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K211" s="80"/>
      <c r="AL211" s="80"/>
      <c r="AM211" s="80"/>
      <c r="AN211" s="80"/>
      <c r="AO211" s="80"/>
      <c r="AP211" s="55">
        <f>SUM(I211:AO211)</f>
        <v>0</v>
      </c>
    </row>
    <row r="212" spans="1:42" x14ac:dyDescent="0.3">
      <c r="A212" s="55">
        <v>211</v>
      </c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K212" s="80"/>
      <c r="AL212" s="80"/>
      <c r="AM212" s="80"/>
      <c r="AN212" s="80"/>
      <c r="AO212" s="80"/>
      <c r="AP212" s="55">
        <f>SUM(I212:AO212)</f>
        <v>0</v>
      </c>
    </row>
    <row r="213" spans="1:42" x14ac:dyDescent="0.3">
      <c r="A213" s="55">
        <v>212</v>
      </c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K213" s="80"/>
      <c r="AL213" s="80"/>
      <c r="AM213" s="80"/>
      <c r="AN213" s="80"/>
      <c r="AO213" s="80"/>
      <c r="AP213" s="55">
        <f>SUM(I213:AO213)</f>
        <v>0</v>
      </c>
    </row>
    <row r="214" spans="1:42" x14ac:dyDescent="0.3">
      <c r="A214" s="55">
        <v>213</v>
      </c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K214" s="80"/>
      <c r="AL214" s="80"/>
      <c r="AM214" s="80"/>
      <c r="AN214" s="80"/>
      <c r="AO214" s="80"/>
      <c r="AP214" s="55">
        <f>SUM(I214:AO214)</f>
        <v>0</v>
      </c>
    </row>
    <row r="215" spans="1:42" x14ac:dyDescent="0.3">
      <c r="A215" s="55">
        <v>214</v>
      </c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K215" s="80"/>
      <c r="AL215" s="80"/>
      <c r="AM215" s="80"/>
      <c r="AN215" s="80"/>
      <c r="AO215" s="80"/>
      <c r="AP215" s="55">
        <f>SUM(I215:AO215)</f>
        <v>0</v>
      </c>
    </row>
    <row r="216" spans="1:42" x14ac:dyDescent="0.3">
      <c r="A216" s="55">
        <v>215</v>
      </c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K216" s="80"/>
      <c r="AL216" s="80"/>
      <c r="AM216" s="80"/>
      <c r="AN216" s="80"/>
      <c r="AO216" s="80"/>
      <c r="AP216" s="55">
        <f>SUM(I216:AO216)</f>
        <v>0</v>
      </c>
    </row>
    <row r="217" spans="1:42" x14ac:dyDescent="0.3">
      <c r="A217" s="55">
        <v>216</v>
      </c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K217" s="80"/>
      <c r="AL217" s="80"/>
      <c r="AM217" s="80"/>
      <c r="AN217" s="80"/>
      <c r="AO217" s="80"/>
      <c r="AP217" s="55">
        <f>SUM(I217:AO217)</f>
        <v>0</v>
      </c>
    </row>
    <row r="218" spans="1:42" x14ac:dyDescent="0.3">
      <c r="A218" s="55">
        <v>217</v>
      </c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K218" s="80"/>
      <c r="AL218" s="80"/>
      <c r="AM218" s="80"/>
      <c r="AN218" s="80"/>
      <c r="AO218" s="80"/>
      <c r="AP218" s="55">
        <f>SUM(I218:AO218)</f>
        <v>0</v>
      </c>
    </row>
    <row r="219" spans="1:42" x14ac:dyDescent="0.3">
      <c r="A219" s="55">
        <v>218</v>
      </c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K219" s="80"/>
      <c r="AL219" s="80"/>
      <c r="AM219" s="80"/>
      <c r="AN219" s="80"/>
      <c r="AO219" s="80"/>
      <c r="AP219" s="55">
        <f>SUM(I219:AO219)</f>
        <v>0</v>
      </c>
    </row>
    <row r="220" spans="1:42" x14ac:dyDescent="0.3">
      <c r="A220" s="55">
        <v>219</v>
      </c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K220" s="80"/>
      <c r="AL220" s="80"/>
      <c r="AM220" s="80"/>
      <c r="AN220" s="80"/>
      <c r="AO220" s="80"/>
      <c r="AP220" s="55">
        <f>SUM(I220:AO220)</f>
        <v>0</v>
      </c>
    </row>
    <row r="221" spans="1:42" x14ac:dyDescent="0.3">
      <c r="A221" s="55">
        <v>220</v>
      </c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K221" s="80"/>
      <c r="AL221" s="80"/>
      <c r="AM221" s="80"/>
      <c r="AN221" s="80"/>
      <c r="AO221" s="80"/>
      <c r="AP221" s="55">
        <f>SUM(I221:AO221)</f>
        <v>0</v>
      </c>
    </row>
    <row r="222" spans="1:42" x14ac:dyDescent="0.3">
      <c r="A222" s="55">
        <v>221</v>
      </c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K222" s="80"/>
      <c r="AL222" s="80"/>
      <c r="AM222" s="80"/>
      <c r="AN222" s="80"/>
      <c r="AO222" s="80"/>
      <c r="AP222" s="55">
        <f>SUM(I222:AO222)</f>
        <v>0</v>
      </c>
    </row>
    <row r="223" spans="1:42" x14ac:dyDescent="0.3">
      <c r="A223" s="55">
        <v>222</v>
      </c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K223" s="80"/>
      <c r="AL223" s="80"/>
      <c r="AM223" s="80"/>
      <c r="AN223" s="80"/>
      <c r="AO223" s="80"/>
      <c r="AP223" s="55">
        <f>SUM(I223:AO223)</f>
        <v>0</v>
      </c>
    </row>
    <row r="224" spans="1:42" x14ac:dyDescent="0.3">
      <c r="A224" s="55">
        <v>223</v>
      </c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K224" s="80"/>
      <c r="AL224" s="80"/>
      <c r="AM224" s="80"/>
      <c r="AN224" s="80"/>
      <c r="AO224" s="80"/>
      <c r="AP224" s="55">
        <f>SUM(I224:AO224)</f>
        <v>0</v>
      </c>
    </row>
    <row r="225" spans="1:42" x14ac:dyDescent="0.3">
      <c r="A225" s="55">
        <v>224</v>
      </c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K225" s="80"/>
      <c r="AL225" s="80"/>
      <c r="AM225" s="80"/>
      <c r="AN225" s="80"/>
      <c r="AO225" s="80"/>
      <c r="AP225" s="55">
        <f>SUM(I225:AO225)</f>
        <v>0</v>
      </c>
    </row>
    <row r="226" spans="1:42" x14ac:dyDescent="0.3">
      <c r="A226" s="55">
        <v>225</v>
      </c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K226" s="80"/>
      <c r="AL226" s="80"/>
      <c r="AM226" s="80"/>
      <c r="AN226" s="80"/>
      <c r="AO226" s="80"/>
      <c r="AP226" s="55">
        <f>SUM(I226:AO226)</f>
        <v>0</v>
      </c>
    </row>
    <row r="227" spans="1:42" x14ac:dyDescent="0.3">
      <c r="A227" s="55">
        <v>226</v>
      </c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K227" s="80"/>
      <c r="AL227" s="80"/>
      <c r="AM227" s="80"/>
      <c r="AN227" s="80"/>
      <c r="AO227" s="80"/>
      <c r="AP227" s="55">
        <f>SUM(I227:AO227)</f>
        <v>0</v>
      </c>
    </row>
    <row r="228" spans="1:42" x14ac:dyDescent="0.3">
      <c r="A228" s="55">
        <v>227</v>
      </c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K228" s="80"/>
      <c r="AL228" s="80"/>
      <c r="AM228" s="80"/>
      <c r="AN228" s="80"/>
      <c r="AO228" s="80"/>
      <c r="AP228" s="55">
        <f>SUM(I228:AO228)</f>
        <v>0</v>
      </c>
    </row>
    <row r="229" spans="1:42" x14ac:dyDescent="0.3">
      <c r="A229" s="55">
        <v>228</v>
      </c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K229" s="80"/>
      <c r="AL229" s="80"/>
      <c r="AM229" s="80"/>
      <c r="AN229" s="80"/>
      <c r="AO229" s="80"/>
      <c r="AP229" s="55">
        <f>SUM(I229:AO229)</f>
        <v>0</v>
      </c>
    </row>
    <row r="230" spans="1:42" x14ac:dyDescent="0.3">
      <c r="A230" s="55">
        <v>229</v>
      </c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K230" s="80"/>
      <c r="AL230" s="80"/>
      <c r="AM230" s="80"/>
      <c r="AN230" s="80"/>
      <c r="AO230" s="80"/>
      <c r="AP230" s="55">
        <f>SUM(I230:AO230)</f>
        <v>0</v>
      </c>
    </row>
    <row r="231" spans="1:42" x14ac:dyDescent="0.3">
      <c r="A231" s="55">
        <v>230</v>
      </c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K231" s="80"/>
      <c r="AL231" s="80"/>
      <c r="AM231" s="80"/>
      <c r="AN231" s="80"/>
      <c r="AO231" s="80"/>
      <c r="AP231" s="55">
        <f>SUM(I231:AO231)</f>
        <v>0</v>
      </c>
    </row>
    <row r="232" spans="1:42" x14ac:dyDescent="0.3">
      <c r="A232" s="55">
        <v>231</v>
      </c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K232" s="80"/>
      <c r="AL232" s="80"/>
      <c r="AM232" s="80"/>
      <c r="AN232" s="80"/>
      <c r="AO232" s="80"/>
      <c r="AP232" s="55">
        <f>SUM(I232:AO232)</f>
        <v>0</v>
      </c>
    </row>
    <row r="233" spans="1:42" x14ac:dyDescent="0.3">
      <c r="A233" s="55">
        <v>232</v>
      </c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K233" s="80"/>
      <c r="AL233" s="80"/>
      <c r="AM233" s="80"/>
      <c r="AN233" s="80"/>
      <c r="AO233" s="80"/>
      <c r="AP233" s="55">
        <f>SUM(I233:AO233)</f>
        <v>0</v>
      </c>
    </row>
    <row r="234" spans="1:42" x14ac:dyDescent="0.3">
      <c r="A234" s="55">
        <v>233</v>
      </c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K234" s="80"/>
      <c r="AL234" s="80"/>
      <c r="AM234" s="80"/>
      <c r="AN234" s="80"/>
      <c r="AO234" s="80"/>
      <c r="AP234" s="55">
        <f>SUM(I234:AO234)</f>
        <v>0</v>
      </c>
    </row>
    <row r="235" spans="1:42" x14ac:dyDescent="0.3">
      <c r="A235" s="55">
        <v>234</v>
      </c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K235" s="80"/>
      <c r="AL235" s="80"/>
      <c r="AM235" s="80"/>
      <c r="AN235" s="80"/>
      <c r="AO235" s="80"/>
      <c r="AP235" s="55">
        <f>SUM(I235:AO235)</f>
        <v>0</v>
      </c>
    </row>
    <row r="236" spans="1:42" x14ac:dyDescent="0.3">
      <c r="A236" s="55">
        <v>235</v>
      </c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K236" s="80"/>
      <c r="AL236" s="80"/>
      <c r="AM236" s="80"/>
      <c r="AN236" s="80"/>
      <c r="AO236" s="80"/>
      <c r="AP236" s="55">
        <f>SUM(I236:AO236)</f>
        <v>0</v>
      </c>
    </row>
    <row r="237" spans="1:42" x14ac:dyDescent="0.3">
      <c r="A237" s="55">
        <v>236</v>
      </c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K237" s="80"/>
      <c r="AL237" s="80"/>
      <c r="AM237" s="80"/>
      <c r="AN237" s="80"/>
      <c r="AO237" s="80"/>
      <c r="AP237" s="55">
        <f>SUM(I237:AO237)</f>
        <v>0</v>
      </c>
    </row>
    <row r="238" spans="1:42" x14ac:dyDescent="0.3">
      <c r="A238" s="55">
        <v>237</v>
      </c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K238" s="80"/>
      <c r="AL238" s="80"/>
      <c r="AM238" s="80"/>
      <c r="AN238" s="80"/>
      <c r="AO238" s="80"/>
      <c r="AP238" s="55">
        <f>SUM(I238:AO238)</f>
        <v>0</v>
      </c>
    </row>
    <row r="239" spans="1:42" x14ac:dyDescent="0.3">
      <c r="A239" s="55">
        <v>238</v>
      </c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K239" s="80"/>
      <c r="AL239" s="80"/>
      <c r="AM239" s="80"/>
      <c r="AN239" s="80"/>
      <c r="AO239" s="80"/>
      <c r="AP239" s="55">
        <f>SUM(I239:AO239)</f>
        <v>0</v>
      </c>
    </row>
    <row r="240" spans="1:42" x14ac:dyDescent="0.3">
      <c r="A240" s="55">
        <v>239</v>
      </c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K240" s="80"/>
      <c r="AL240" s="80"/>
      <c r="AM240" s="80"/>
      <c r="AN240" s="80"/>
      <c r="AO240" s="80"/>
      <c r="AP240" s="55">
        <f>SUM(I240:AO240)</f>
        <v>0</v>
      </c>
    </row>
    <row r="241" spans="1:42" x14ac:dyDescent="0.3">
      <c r="A241" s="55">
        <v>240</v>
      </c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K241" s="80"/>
      <c r="AL241" s="80"/>
      <c r="AM241" s="80"/>
      <c r="AN241" s="80"/>
      <c r="AO241" s="80"/>
      <c r="AP241" s="55">
        <f>SUM(I241:AO241)</f>
        <v>0</v>
      </c>
    </row>
    <row r="242" spans="1:42" x14ac:dyDescent="0.3">
      <c r="A242" s="55">
        <v>241</v>
      </c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K242" s="80"/>
      <c r="AL242" s="80"/>
      <c r="AM242" s="80"/>
      <c r="AN242" s="80"/>
      <c r="AO242" s="80"/>
      <c r="AP242" s="55">
        <f>SUM(I242:AO242)</f>
        <v>0</v>
      </c>
    </row>
    <row r="243" spans="1:42" x14ac:dyDescent="0.3">
      <c r="A243" s="55">
        <v>242</v>
      </c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K243" s="80"/>
      <c r="AL243" s="80"/>
      <c r="AM243" s="80"/>
      <c r="AN243" s="80"/>
      <c r="AO243" s="80"/>
      <c r="AP243" s="55">
        <f>SUM(I243:AO243)</f>
        <v>0</v>
      </c>
    </row>
    <row r="244" spans="1:42" x14ac:dyDescent="0.3">
      <c r="A244" s="55">
        <v>243</v>
      </c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K244" s="80"/>
      <c r="AL244" s="80"/>
      <c r="AM244" s="80"/>
      <c r="AN244" s="80"/>
      <c r="AO244" s="80"/>
      <c r="AP244" s="55">
        <f>SUM(I244:AO244)</f>
        <v>0</v>
      </c>
    </row>
    <row r="245" spans="1:42" x14ac:dyDescent="0.3">
      <c r="A245" s="55">
        <v>244</v>
      </c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K245" s="80"/>
      <c r="AL245" s="80"/>
      <c r="AM245" s="80"/>
      <c r="AN245" s="80"/>
      <c r="AO245" s="80"/>
      <c r="AP245" s="55">
        <f>SUM(I245:AO245)</f>
        <v>0</v>
      </c>
    </row>
    <row r="246" spans="1:42" x14ac:dyDescent="0.3">
      <c r="A246" s="55">
        <v>245</v>
      </c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K246" s="80"/>
      <c r="AL246" s="80"/>
      <c r="AM246" s="80"/>
      <c r="AN246" s="80"/>
      <c r="AO246" s="80"/>
      <c r="AP246" s="55">
        <f>SUM(I246:AO246)</f>
        <v>0</v>
      </c>
    </row>
    <row r="247" spans="1:42" x14ac:dyDescent="0.3">
      <c r="A247" s="55">
        <v>246</v>
      </c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K247" s="80"/>
      <c r="AL247" s="80"/>
      <c r="AM247" s="80"/>
      <c r="AN247" s="80"/>
      <c r="AO247" s="80"/>
      <c r="AP247" s="55">
        <f>SUM(I247:AO247)</f>
        <v>0</v>
      </c>
    </row>
    <row r="248" spans="1:42" x14ac:dyDescent="0.3">
      <c r="A248" s="55">
        <v>247</v>
      </c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K248" s="80"/>
      <c r="AL248" s="80"/>
      <c r="AM248" s="80"/>
      <c r="AN248" s="80"/>
      <c r="AO248" s="80"/>
      <c r="AP248" s="55">
        <f>SUM(I248:AO248)</f>
        <v>0</v>
      </c>
    </row>
    <row r="249" spans="1:42" x14ac:dyDescent="0.3">
      <c r="A249" s="55">
        <v>248</v>
      </c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K249" s="80"/>
      <c r="AL249" s="80"/>
      <c r="AM249" s="80"/>
      <c r="AN249" s="80"/>
      <c r="AO249" s="80"/>
      <c r="AP249" s="55">
        <f>SUM(I249:AO249)</f>
        <v>0</v>
      </c>
    </row>
    <row r="250" spans="1:42" x14ac:dyDescent="0.3">
      <c r="A250" s="55">
        <v>249</v>
      </c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K250" s="80"/>
      <c r="AL250" s="80"/>
      <c r="AM250" s="80"/>
      <c r="AN250" s="80"/>
      <c r="AO250" s="80"/>
      <c r="AP250" s="55">
        <f>SUM(I250:AO250)</f>
        <v>0</v>
      </c>
    </row>
    <row r="251" spans="1:42" x14ac:dyDescent="0.3">
      <c r="A251" s="55">
        <v>250</v>
      </c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K251" s="80"/>
      <c r="AL251" s="80"/>
      <c r="AM251" s="80"/>
      <c r="AN251" s="80"/>
      <c r="AO251" s="80"/>
      <c r="AP251" s="55">
        <f>SUM(I251:AO251)</f>
        <v>0</v>
      </c>
    </row>
    <row r="252" spans="1:42" x14ac:dyDescent="0.3">
      <c r="A252" s="55">
        <v>251</v>
      </c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K252" s="80"/>
      <c r="AL252" s="80"/>
      <c r="AM252" s="80"/>
      <c r="AN252" s="80"/>
      <c r="AO252" s="80"/>
      <c r="AP252" s="55">
        <f>SUM(I252:AO252)</f>
        <v>0</v>
      </c>
    </row>
    <row r="253" spans="1:42" x14ac:dyDescent="0.3">
      <c r="A253" s="55">
        <v>252</v>
      </c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K253" s="80"/>
      <c r="AL253" s="80"/>
      <c r="AM253" s="80"/>
      <c r="AN253" s="80"/>
      <c r="AO253" s="80"/>
      <c r="AP253" s="55">
        <f>SUM(I253:AO253)</f>
        <v>0</v>
      </c>
    </row>
    <row r="254" spans="1:42" x14ac:dyDescent="0.3">
      <c r="A254" s="55">
        <v>253</v>
      </c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K254" s="80"/>
      <c r="AL254" s="80"/>
      <c r="AM254" s="80"/>
      <c r="AN254" s="80"/>
      <c r="AO254" s="80"/>
      <c r="AP254" s="55">
        <f>SUM(I254:AO254)</f>
        <v>0</v>
      </c>
    </row>
    <row r="255" spans="1:42" x14ac:dyDescent="0.3">
      <c r="A255" s="55">
        <v>254</v>
      </c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K255" s="80"/>
      <c r="AL255" s="80"/>
      <c r="AM255" s="80"/>
      <c r="AN255" s="80"/>
      <c r="AO255" s="80"/>
      <c r="AP255" s="55">
        <f>SUM(I255:AO255)</f>
        <v>0</v>
      </c>
    </row>
    <row r="256" spans="1:42" x14ac:dyDescent="0.3">
      <c r="A256" s="55">
        <v>255</v>
      </c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K256" s="80"/>
      <c r="AL256" s="80"/>
      <c r="AM256" s="80"/>
      <c r="AN256" s="80"/>
      <c r="AO256" s="80"/>
      <c r="AP256" s="55">
        <f>SUM(I256:AO256)</f>
        <v>0</v>
      </c>
    </row>
    <row r="257" spans="1:42" x14ac:dyDescent="0.3">
      <c r="A257" s="55">
        <v>256</v>
      </c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K257" s="80"/>
      <c r="AL257" s="80"/>
      <c r="AM257" s="80"/>
      <c r="AN257" s="80"/>
      <c r="AO257" s="80"/>
      <c r="AP257" s="55">
        <f>SUM(I257:AO257)</f>
        <v>0</v>
      </c>
    </row>
    <row r="258" spans="1:42" x14ac:dyDescent="0.3">
      <c r="A258" s="55">
        <v>257</v>
      </c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K258" s="80"/>
      <c r="AL258" s="80"/>
      <c r="AM258" s="80"/>
      <c r="AN258" s="80"/>
      <c r="AO258" s="80"/>
      <c r="AP258" s="55">
        <f>SUM(I258:AO258)</f>
        <v>0</v>
      </c>
    </row>
    <row r="259" spans="1:42" x14ac:dyDescent="0.3">
      <c r="A259" s="55">
        <v>258</v>
      </c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K259" s="80"/>
      <c r="AL259" s="80"/>
      <c r="AM259" s="80"/>
      <c r="AN259" s="80"/>
      <c r="AO259" s="80"/>
      <c r="AP259" s="55">
        <f>SUM(I259:AO259)</f>
        <v>0</v>
      </c>
    </row>
    <row r="260" spans="1:42" x14ac:dyDescent="0.3">
      <c r="A260" s="55">
        <v>259</v>
      </c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K260" s="80"/>
      <c r="AL260" s="80"/>
      <c r="AM260" s="80"/>
      <c r="AN260" s="80"/>
      <c r="AO260" s="80"/>
      <c r="AP260" s="55">
        <f>SUM(I260:AO260)</f>
        <v>0</v>
      </c>
    </row>
    <row r="261" spans="1:42" x14ac:dyDescent="0.3">
      <c r="A261" s="55">
        <v>260</v>
      </c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K261" s="80"/>
      <c r="AL261" s="80"/>
      <c r="AM261" s="80"/>
      <c r="AN261" s="80"/>
      <c r="AO261" s="80"/>
      <c r="AP261" s="55">
        <f>SUM(I261:AO261)</f>
        <v>0</v>
      </c>
    </row>
    <row r="262" spans="1:42" x14ac:dyDescent="0.3">
      <c r="A262" s="55">
        <v>261</v>
      </c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K262" s="80"/>
      <c r="AL262" s="80"/>
      <c r="AM262" s="80"/>
      <c r="AN262" s="80"/>
      <c r="AO262" s="80"/>
      <c r="AP262" s="55">
        <f>SUM(I262:AO262)</f>
        <v>0</v>
      </c>
    </row>
    <row r="263" spans="1:42" x14ac:dyDescent="0.3">
      <c r="A263" s="55">
        <v>262</v>
      </c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K263" s="80"/>
      <c r="AL263" s="80"/>
      <c r="AM263" s="80"/>
      <c r="AN263" s="80"/>
      <c r="AO263" s="80"/>
      <c r="AP263" s="55">
        <f>SUM(I263:AO263)</f>
        <v>0</v>
      </c>
    </row>
    <row r="264" spans="1:42" x14ac:dyDescent="0.3">
      <c r="A264" s="55">
        <v>263</v>
      </c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K264" s="80"/>
      <c r="AL264" s="80"/>
      <c r="AM264" s="80"/>
      <c r="AN264" s="80"/>
      <c r="AO264" s="80"/>
      <c r="AP264" s="55">
        <f>SUM(I264:AO264)</f>
        <v>0</v>
      </c>
    </row>
    <row r="265" spans="1:42" x14ac:dyDescent="0.3">
      <c r="A265" s="55">
        <v>264</v>
      </c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K265" s="80"/>
      <c r="AL265" s="80"/>
      <c r="AM265" s="80"/>
      <c r="AN265" s="80"/>
      <c r="AO265" s="80"/>
      <c r="AP265" s="55">
        <f>SUM(I265:AO265)</f>
        <v>0</v>
      </c>
    </row>
    <row r="266" spans="1:42" x14ac:dyDescent="0.3">
      <c r="A266" s="55">
        <v>265</v>
      </c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K266" s="80"/>
      <c r="AL266" s="80"/>
      <c r="AM266" s="80"/>
      <c r="AN266" s="80"/>
      <c r="AO266" s="80"/>
      <c r="AP266" s="55">
        <f>SUM(I266:AO266)</f>
        <v>0</v>
      </c>
    </row>
    <row r="267" spans="1:42" x14ac:dyDescent="0.3">
      <c r="A267" s="55">
        <v>266</v>
      </c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K267" s="80"/>
      <c r="AL267" s="80"/>
      <c r="AM267" s="80"/>
      <c r="AN267" s="80"/>
      <c r="AO267" s="80"/>
      <c r="AP267" s="55">
        <f>SUM(I267:AO267)</f>
        <v>0</v>
      </c>
    </row>
    <row r="268" spans="1:42" x14ac:dyDescent="0.3">
      <c r="A268" s="55">
        <v>267</v>
      </c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K268" s="80"/>
      <c r="AL268" s="80"/>
      <c r="AM268" s="80"/>
      <c r="AN268" s="80"/>
      <c r="AO268" s="80"/>
      <c r="AP268" s="55">
        <f>SUM(I268:AO268)</f>
        <v>0</v>
      </c>
    </row>
    <row r="269" spans="1:42" x14ac:dyDescent="0.3">
      <c r="A269" s="55">
        <v>268</v>
      </c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K269" s="80"/>
      <c r="AL269" s="80"/>
      <c r="AM269" s="80"/>
      <c r="AN269" s="80"/>
      <c r="AO269" s="80"/>
      <c r="AP269" s="55">
        <f>SUM(I269:AO269)</f>
        <v>0</v>
      </c>
    </row>
    <row r="270" spans="1:42" x14ac:dyDescent="0.3">
      <c r="A270" s="55">
        <v>269</v>
      </c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K270" s="80"/>
      <c r="AL270" s="80"/>
      <c r="AM270" s="80"/>
      <c r="AN270" s="80"/>
      <c r="AO270" s="80"/>
      <c r="AP270" s="55">
        <f>SUM(I270:AO270)</f>
        <v>0</v>
      </c>
    </row>
    <row r="271" spans="1:42" x14ac:dyDescent="0.3">
      <c r="A271" s="55">
        <v>270</v>
      </c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K271" s="80"/>
      <c r="AL271" s="80"/>
      <c r="AM271" s="80"/>
      <c r="AN271" s="80"/>
      <c r="AO271" s="80"/>
      <c r="AP271" s="55">
        <f>SUM(I271:AO271)</f>
        <v>0</v>
      </c>
    </row>
    <row r="272" spans="1:42" x14ac:dyDescent="0.3">
      <c r="A272" s="55">
        <v>271</v>
      </c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K272" s="80"/>
      <c r="AL272" s="80"/>
      <c r="AM272" s="80"/>
      <c r="AN272" s="80"/>
      <c r="AO272" s="80"/>
      <c r="AP272" s="55">
        <f>SUM(I272:AO272)</f>
        <v>0</v>
      </c>
    </row>
    <row r="273" spans="1:42" x14ac:dyDescent="0.3">
      <c r="A273" s="55">
        <v>272</v>
      </c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K273" s="80"/>
      <c r="AL273" s="80"/>
      <c r="AM273" s="80"/>
      <c r="AN273" s="80"/>
      <c r="AO273" s="80"/>
      <c r="AP273" s="55">
        <f>SUM(I273:AO273)</f>
        <v>0</v>
      </c>
    </row>
    <row r="274" spans="1:42" x14ac:dyDescent="0.3">
      <c r="A274" s="55">
        <v>273</v>
      </c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K274" s="80"/>
      <c r="AL274" s="80"/>
      <c r="AM274" s="80"/>
      <c r="AN274" s="80"/>
      <c r="AO274" s="80"/>
      <c r="AP274" s="55">
        <f>SUM(I274:AO274)</f>
        <v>0</v>
      </c>
    </row>
    <row r="275" spans="1:42" x14ac:dyDescent="0.3">
      <c r="A275" s="55">
        <v>274</v>
      </c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K275" s="80"/>
      <c r="AL275" s="80"/>
      <c r="AM275" s="80"/>
      <c r="AN275" s="80"/>
      <c r="AO275" s="80"/>
      <c r="AP275" s="55">
        <f>SUM(I275:AO275)</f>
        <v>0</v>
      </c>
    </row>
    <row r="276" spans="1:42" x14ac:dyDescent="0.3">
      <c r="A276" s="55">
        <v>275</v>
      </c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K276" s="80"/>
      <c r="AL276" s="80"/>
      <c r="AM276" s="80"/>
      <c r="AN276" s="80"/>
      <c r="AO276" s="80"/>
      <c r="AP276" s="55">
        <f>SUM(I276:AO276)</f>
        <v>0</v>
      </c>
    </row>
    <row r="277" spans="1:42" x14ac:dyDescent="0.3">
      <c r="A277" s="55">
        <v>276</v>
      </c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K277" s="80"/>
      <c r="AL277" s="80"/>
      <c r="AM277" s="80"/>
      <c r="AN277" s="80"/>
      <c r="AO277" s="80"/>
      <c r="AP277" s="55">
        <f>SUM(I277:AO277)</f>
        <v>0</v>
      </c>
    </row>
    <row r="278" spans="1:42" x14ac:dyDescent="0.3">
      <c r="A278" s="55">
        <v>277</v>
      </c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K278" s="80"/>
      <c r="AL278" s="80"/>
      <c r="AM278" s="80"/>
      <c r="AN278" s="80"/>
      <c r="AO278" s="80"/>
      <c r="AP278" s="55">
        <f>SUM(I278:AO278)</f>
        <v>0</v>
      </c>
    </row>
    <row r="279" spans="1:42" x14ac:dyDescent="0.3">
      <c r="A279" s="55">
        <v>278</v>
      </c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K279" s="80"/>
      <c r="AL279" s="80"/>
      <c r="AM279" s="80"/>
      <c r="AN279" s="80"/>
      <c r="AO279" s="80"/>
      <c r="AP279" s="55">
        <f>SUM(I279:AO279)</f>
        <v>0</v>
      </c>
    </row>
    <row r="280" spans="1:42" x14ac:dyDescent="0.3">
      <c r="A280" s="55">
        <v>279</v>
      </c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K280" s="80"/>
      <c r="AL280" s="80"/>
      <c r="AM280" s="80"/>
      <c r="AN280" s="80"/>
      <c r="AO280" s="80"/>
      <c r="AP280" s="55">
        <f>SUM(I280:AO280)</f>
        <v>0</v>
      </c>
    </row>
    <row r="281" spans="1:42" x14ac:dyDescent="0.3">
      <c r="A281" s="55">
        <v>280</v>
      </c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K281" s="80"/>
      <c r="AL281" s="80"/>
      <c r="AM281" s="80"/>
      <c r="AN281" s="80"/>
      <c r="AO281" s="80"/>
      <c r="AP281" s="55">
        <f>SUM(I281:AO281)</f>
        <v>0</v>
      </c>
    </row>
    <row r="282" spans="1:42" x14ac:dyDescent="0.3">
      <c r="A282" s="55">
        <v>281</v>
      </c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K282" s="80"/>
      <c r="AL282" s="80"/>
      <c r="AM282" s="80"/>
      <c r="AN282" s="80"/>
      <c r="AO282" s="80"/>
      <c r="AP282" s="55">
        <f>SUM(I282:AO282)</f>
        <v>0</v>
      </c>
    </row>
    <row r="283" spans="1:42" x14ac:dyDescent="0.3">
      <c r="A283" s="55">
        <v>282</v>
      </c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K283" s="80"/>
      <c r="AL283" s="80"/>
      <c r="AM283" s="80"/>
      <c r="AN283" s="80"/>
      <c r="AO283" s="80"/>
      <c r="AP283" s="55">
        <f>SUM(I283:AO283)</f>
        <v>0</v>
      </c>
    </row>
    <row r="284" spans="1:42" x14ac:dyDescent="0.3">
      <c r="A284" s="55">
        <v>283</v>
      </c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K284" s="80"/>
      <c r="AL284" s="80"/>
      <c r="AM284" s="80"/>
      <c r="AN284" s="80"/>
      <c r="AO284" s="80"/>
      <c r="AP284" s="55">
        <f>SUM(I284:AO284)</f>
        <v>0</v>
      </c>
    </row>
    <row r="285" spans="1:42" x14ac:dyDescent="0.3">
      <c r="A285" s="55">
        <v>284</v>
      </c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K285" s="80"/>
      <c r="AL285" s="80"/>
      <c r="AM285" s="80"/>
      <c r="AN285" s="80"/>
      <c r="AO285" s="80"/>
      <c r="AP285" s="55">
        <f>SUM(I285:AO285)</f>
        <v>0</v>
      </c>
    </row>
    <row r="286" spans="1:42" x14ac:dyDescent="0.3">
      <c r="A286" s="55">
        <v>285</v>
      </c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K286" s="80"/>
      <c r="AL286" s="80"/>
      <c r="AM286" s="80"/>
      <c r="AN286" s="80"/>
      <c r="AO286" s="80"/>
      <c r="AP286" s="55">
        <f>SUM(I286:AO286)</f>
        <v>0</v>
      </c>
    </row>
    <row r="287" spans="1:42" x14ac:dyDescent="0.3">
      <c r="A287" s="55">
        <v>286</v>
      </c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K287" s="80"/>
      <c r="AL287" s="80"/>
      <c r="AM287" s="80"/>
      <c r="AN287" s="80"/>
      <c r="AO287" s="80"/>
      <c r="AP287" s="55">
        <f>SUM(I287:AO287)</f>
        <v>0</v>
      </c>
    </row>
    <row r="288" spans="1:42" x14ac:dyDescent="0.3">
      <c r="A288" s="55">
        <v>287</v>
      </c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K288" s="80"/>
      <c r="AL288" s="80"/>
      <c r="AM288" s="80"/>
      <c r="AN288" s="80"/>
      <c r="AO288" s="80"/>
      <c r="AP288" s="55">
        <f>SUM(I288:AO288)</f>
        <v>0</v>
      </c>
    </row>
    <row r="289" spans="1:42" x14ac:dyDescent="0.3">
      <c r="A289" s="55">
        <v>288</v>
      </c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K289" s="80"/>
      <c r="AL289" s="80"/>
      <c r="AM289" s="80"/>
      <c r="AN289" s="80"/>
      <c r="AO289" s="80"/>
      <c r="AP289" s="55">
        <f>SUM(I289:AO289)</f>
        <v>0</v>
      </c>
    </row>
    <row r="290" spans="1:42" x14ac:dyDescent="0.3">
      <c r="A290" s="55">
        <v>289</v>
      </c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K290" s="80"/>
      <c r="AL290" s="80"/>
      <c r="AM290" s="80"/>
      <c r="AN290" s="80"/>
      <c r="AO290" s="80"/>
      <c r="AP290" s="55">
        <f>SUM(I290:AO290)</f>
        <v>0</v>
      </c>
    </row>
    <row r="291" spans="1:42" x14ac:dyDescent="0.3">
      <c r="A291" s="55">
        <v>290</v>
      </c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K291" s="80"/>
      <c r="AL291" s="80"/>
      <c r="AM291" s="80"/>
      <c r="AN291" s="80"/>
      <c r="AO291" s="80"/>
      <c r="AP291" s="55">
        <f>SUM(I291:AO291)</f>
        <v>0</v>
      </c>
    </row>
    <row r="292" spans="1:42" x14ac:dyDescent="0.3">
      <c r="A292" s="55">
        <v>291</v>
      </c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K292" s="80"/>
      <c r="AL292" s="80"/>
      <c r="AM292" s="80"/>
      <c r="AN292" s="80"/>
      <c r="AO292" s="80"/>
      <c r="AP292" s="55">
        <f>SUM(I292:AO292)</f>
        <v>0</v>
      </c>
    </row>
    <row r="293" spans="1:42" x14ac:dyDescent="0.3">
      <c r="A293" s="55">
        <v>292</v>
      </c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K293" s="80"/>
      <c r="AL293" s="80"/>
      <c r="AM293" s="80"/>
      <c r="AN293" s="80"/>
      <c r="AO293" s="80"/>
      <c r="AP293" s="55">
        <f>SUM(I293:AO293)</f>
        <v>0</v>
      </c>
    </row>
    <row r="294" spans="1:42" x14ac:dyDescent="0.3">
      <c r="A294" s="55">
        <v>293</v>
      </c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K294" s="80"/>
      <c r="AL294" s="80"/>
      <c r="AM294" s="80"/>
      <c r="AN294" s="80"/>
      <c r="AO294" s="80"/>
      <c r="AP294" s="55">
        <f>SUM(I294:AO294)</f>
        <v>0</v>
      </c>
    </row>
    <row r="295" spans="1:42" x14ac:dyDescent="0.3">
      <c r="A295" s="55">
        <v>294</v>
      </c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K295" s="80"/>
      <c r="AL295" s="80"/>
      <c r="AM295" s="80"/>
      <c r="AN295" s="80"/>
      <c r="AO295" s="80"/>
      <c r="AP295" s="55">
        <f>SUM(I295:AO295)</f>
        <v>0</v>
      </c>
    </row>
    <row r="296" spans="1:42" x14ac:dyDescent="0.3">
      <c r="A296" s="55">
        <v>295</v>
      </c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K296" s="80"/>
      <c r="AL296" s="80"/>
      <c r="AM296" s="80"/>
      <c r="AN296" s="80"/>
      <c r="AO296" s="80"/>
      <c r="AP296" s="55">
        <f>SUM(I296:AO296)</f>
        <v>0</v>
      </c>
    </row>
    <row r="297" spans="1:42" x14ac:dyDescent="0.3">
      <c r="A297" s="55">
        <v>296</v>
      </c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K297" s="80"/>
      <c r="AL297" s="80"/>
      <c r="AM297" s="80"/>
      <c r="AN297" s="80"/>
      <c r="AO297" s="80"/>
      <c r="AP297" s="55">
        <f>SUM(I297:AO297)</f>
        <v>0</v>
      </c>
    </row>
    <row r="298" spans="1:42" x14ac:dyDescent="0.3">
      <c r="A298" s="55">
        <v>297</v>
      </c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K298" s="80"/>
      <c r="AL298" s="80"/>
      <c r="AM298" s="80"/>
      <c r="AN298" s="80"/>
      <c r="AO298" s="80"/>
      <c r="AP298" s="55">
        <f>SUM(I298:AO298)</f>
        <v>0</v>
      </c>
    </row>
    <row r="299" spans="1:42" x14ac:dyDescent="0.3">
      <c r="A299" s="55">
        <v>298</v>
      </c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K299" s="80"/>
      <c r="AL299" s="80"/>
      <c r="AM299" s="80"/>
      <c r="AN299" s="80"/>
      <c r="AO299" s="80"/>
      <c r="AP299" s="55">
        <f>SUM(I299:AO299)</f>
        <v>0</v>
      </c>
    </row>
    <row r="300" spans="1:42" x14ac:dyDescent="0.3">
      <c r="A300" s="55">
        <v>299</v>
      </c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K300" s="80"/>
      <c r="AL300" s="80"/>
      <c r="AM300" s="80"/>
      <c r="AN300" s="80"/>
      <c r="AO300" s="80"/>
      <c r="AP300" s="55">
        <f>SUM(I300:AO300)</f>
        <v>0</v>
      </c>
    </row>
    <row r="301" spans="1:42" x14ac:dyDescent="0.3">
      <c r="A301" s="55">
        <v>300</v>
      </c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K301" s="80"/>
      <c r="AL301" s="80"/>
      <c r="AM301" s="80"/>
      <c r="AN301" s="80"/>
      <c r="AO301" s="80"/>
      <c r="AP301" s="55">
        <f>SUM(I301:AO301)</f>
        <v>0</v>
      </c>
    </row>
    <row r="302" spans="1:42" x14ac:dyDescent="0.3">
      <c r="A302" s="55">
        <v>301</v>
      </c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K302" s="80"/>
      <c r="AL302" s="80"/>
      <c r="AM302" s="80"/>
      <c r="AN302" s="80"/>
      <c r="AO302" s="80"/>
      <c r="AP302" s="55">
        <f>SUM(I302:AO302)</f>
        <v>0</v>
      </c>
    </row>
    <row r="303" spans="1:42" x14ac:dyDescent="0.3">
      <c r="A303" s="55">
        <v>302</v>
      </c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K303" s="80"/>
      <c r="AL303" s="80"/>
      <c r="AM303" s="80"/>
      <c r="AN303" s="80"/>
      <c r="AO303" s="80"/>
      <c r="AP303" s="55">
        <f>SUM(I303:AO303)</f>
        <v>0</v>
      </c>
    </row>
    <row r="304" spans="1:42" x14ac:dyDescent="0.3">
      <c r="A304" s="55">
        <v>303</v>
      </c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K304" s="80"/>
      <c r="AL304" s="80"/>
      <c r="AM304" s="80"/>
      <c r="AN304" s="80"/>
      <c r="AO304" s="80"/>
      <c r="AP304" s="55">
        <f>SUM(I304:AO304)</f>
        <v>0</v>
      </c>
    </row>
    <row r="305" spans="1:42" x14ac:dyDescent="0.3">
      <c r="A305" s="55">
        <v>304</v>
      </c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K305" s="80"/>
      <c r="AL305" s="80"/>
      <c r="AM305" s="80"/>
      <c r="AN305" s="80"/>
      <c r="AO305" s="80"/>
      <c r="AP305" s="55">
        <f>SUM(I305:AO305)</f>
        <v>0</v>
      </c>
    </row>
    <row r="306" spans="1:42" x14ac:dyDescent="0.3">
      <c r="A306" s="55">
        <v>305</v>
      </c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K306" s="80"/>
      <c r="AL306" s="80"/>
      <c r="AM306" s="80"/>
      <c r="AN306" s="80"/>
      <c r="AO306" s="80"/>
      <c r="AP306" s="55">
        <f>SUM(I306:AO306)</f>
        <v>0</v>
      </c>
    </row>
    <row r="307" spans="1:42" x14ac:dyDescent="0.3">
      <c r="A307" s="55">
        <v>306</v>
      </c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K307" s="80"/>
      <c r="AL307" s="80"/>
      <c r="AM307" s="80"/>
      <c r="AN307" s="80"/>
      <c r="AO307" s="80"/>
      <c r="AP307" s="55">
        <f>SUM(I307:AO307)</f>
        <v>0</v>
      </c>
    </row>
    <row r="308" spans="1:42" x14ac:dyDescent="0.3">
      <c r="A308" s="55">
        <v>307</v>
      </c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K308" s="80"/>
      <c r="AL308" s="80"/>
      <c r="AM308" s="80"/>
      <c r="AN308" s="80"/>
      <c r="AO308" s="80"/>
      <c r="AP308" s="55">
        <f>SUM(I308:AO308)</f>
        <v>0</v>
      </c>
    </row>
    <row r="309" spans="1:42" x14ac:dyDescent="0.3">
      <c r="A309" s="55">
        <v>308</v>
      </c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K309" s="80"/>
      <c r="AL309" s="80"/>
      <c r="AM309" s="80"/>
      <c r="AN309" s="80"/>
      <c r="AO309" s="80"/>
      <c r="AP309" s="55">
        <f>SUM(I309:AO309)</f>
        <v>0</v>
      </c>
    </row>
    <row r="310" spans="1:42" x14ac:dyDescent="0.3">
      <c r="A310" s="55">
        <v>309</v>
      </c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K310" s="80"/>
      <c r="AL310" s="80"/>
      <c r="AM310" s="80"/>
      <c r="AN310" s="80"/>
      <c r="AO310" s="80"/>
      <c r="AP310" s="55">
        <f>SUM(I310:AO310)</f>
        <v>0</v>
      </c>
    </row>
    <row r="311" spans="1:42" x14ac:dyDescent="0.3">
      <c r="A311" s="55">
        <v>310</v>
      </c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K311" s="80"/>
      <c r="AL311" s="80"/>
      <c r="AM311" s="80"/>
      <c r="AN311" s="80"/>
      <c r="AO311" s="80"/>
      <c r="AP311" s="55">
        <f>SUM(I311:AO311)</f>
        <v>0</v>
      </c>
    </row>
    <row r="312" spans="1:42" x14ac:dyDescent="0.3">
      <c r="A312" s="55">
        <v>311</v>
      </c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K312" s="80"/>
      <c r="AL312" s="80"/>
      <c r="AM312" s="80"/>
      <c r="AN312" s="80"/>
      <c r="AO312" s="80"/>
      <c r="AP312" s="55">
        <f>SUM(I312:AO312)</f>
        <v>0</v>
      </c>
    </row>
    <row r="313" spans="1:42" x14ac:dyDescent="0.3">
      <c r="A313" s="55">
        <v>312</v>
      </c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K313" s="80"/>
      <c r="AL313" s="80"/>
      <c r="AM313" s="80"/>
      <c r="AN313" s="80"/>
      <c r="AO313" s="80"/>
      <c r="AP313" s="55">
        <f>SUM(I313:AO313)</f>
        <v>0</v>
      </c>
    </row>
    <row r="314" spans="1:42" x14ac:dyDescent="0.3">
      <c r="A314" s="55">
        <v>313</v>
      </c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K314" s="80"/>
      <c r="AL314" s="80"/>
      <c r="AM314" s="80"/>
      <c r="AN314" s="80"/>
      <c r="AO314" s="80"/>
      <c r="AP314" s="55">
        <f>SUM(I314:AO314)</f>
        <v>0</v>
      </c>
    </row>
    <row r="315" spans="1:42" x14ac:dyDescent="0.3">
      <c r="A315" s="55">
        <v>314</v>
      </c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K315" s="80"/>
      <c r="AL315" s="80"/>
      <c r="AM315" s="80"/>
      <c r="AN315" s="80"/>
      <c r="AO315" s="80"/>
      <c r="AP315" s="55">
        <f>SUM(I315:AO315)</f>
        <v>0</v>
      </c>
    </row>
    <row r="316" spans="1:42" x14ac:dyDescent="0.3">
      <c r="A316" s="55">
        <v>315</v>
      </c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K316" s="80"/>
      <c r="AL316" s="80"/>
      <c r="AM316" s="80"/>
      <c r="AN316" s="80"/>
      <c r="AO316" s="80"/>
      <c r="AP316" s="55">
        <f>SUM(I316:AO316)</f>
        <v>0</v>
      </c>
    </row>
    <row r="317" spans="1:42" x14ac:dyDescent="0.3">
      <c r="A317" s="55">
        <v>316</v>
      </c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K317" s="80"/>
      <c r="AL317" s="80"/>
      <c r="AM317" s="80"/>
      <c r="AN317" s="80"/>
      <c r="AO317" s="80"/>
      <c r="AP317" s="55">
        <f>SUM(I317:AO317)</f>
        <v>0</v>
      </c>
    </row>
    <row r="318" spans="1:42" x14ac:dyDescent="0.3">
      <c r="A318" s="55">
        <v>317</v>
      </c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K318" s="80"/>
      <c r="AL318" s="80"/>
      <c r="AM318" s="80"/>
      <c r="AN318" s="80"/>
      <c r="AO318" s="80"/>
      <c r="AP318" s="55">
        <f>SUM(I318:AO318)</f>
        <v>0</v>
      </c>
    </row>
    <row r="319" spans="1:42" x14ac:dyDescent="0.3">
      <c r="A319" s="55">
        <v>318</v>
      </c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K319" s="80"/>
      <c r="AL319" s="80"/>
      <c r="AM319" s="80"/>
      <c r="AN319" s="80"/>
      <c r="AO319" s="80"/>
      <c r="AP319" s="55">
        <f>SUM(I319:AO319)</f>
        <v>0</v>
      </c>
    </row>
    <row r="320" spans="1:42" x14ac:dyDescent="0.3">
      <c r="A320" s="55">
        <v>319</v>
      </c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K320" s="80"/>
      <c r="AL320" s="80"/>
      <c r="AM320" s="80"/>
      <c r="AN320" s="80"/>
      <c r="AO320" s="80"/>
      <c r="AP320" s="55">
        <f>SUM(I320:AO320)</f>
        <v>0</v>
      </c>
    </row>
    <row r="321" spans="1:42" x14ac:dyDescent="0.3">
      <c r="A321" s="55">
        <v>320</v>
      </c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K321" s="80"/>
      <c r="AL321" s="80"/>
      <c r="AM321" s="80"/>
      <c r="AN321" s="80"/>
      <c r="AO321" s="80"/>
      <c r="AP321" s="55">
        <f>SUM(I321:AO321)</f>
        <v>0</v>
      </c>
    </row>
    <row r="322" spans="1:42" x14ac:dyDescent="0.3">
      <c r="A322" s="55">
        <v>321</v>
      </c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K322" s="80"/>
      <c r="AL322" s="80"/>
      <c r="AM322" s="80"/>
      <c r="AN322" s="80"/>
      <c r="AO322" s="80"/>
      <c r="AP322" s="55">
        <f>SUM(I322:AO322)</f>
        <v>0</v>
      </c>
    </row>
    <row r="323" spans="1:42" x14ac:dyDescent="0.3">
      <c r="A323" s="55">
        <v>322</v>
      </c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K323" s="80"/>
      <c r="AL323" s="80"/>
      <c r="AM323" s="80"/>
      <c r="AN323" s="80"/>
      <c r="AO323" s="80"/>
      <c r="AP323" s="55">
        <f>SUM(I323:AO323)</f>
        <v>0</v>
      </c>
    </row>
    <row r="324" spans="1:42" x14ac:dyDescent="0.3">
      <c r="A324" s="55">
        <v>323</v>
      </c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K324" s="80"/>
      <c r="AL324" s="80"/>
      <c r="AM324" s="80"/>
      <c r="AN324" s="80"/>
      <c r="AO324" s="80"/>
      <c r="AP324" s="55">
        <f>SUM(I324:AO324)</f>
        <v>0</v>
      </c>
    </row>
    <row r="325" spans="1:42" x14ac:dyDescent="0.3">
      <c r="A325" s="55">
        <v>324</v>
      </c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K325" s="80"/>
      <c r="AL325" s="80"/>
      <c r="AM325" s="80"/>
      <c r="AN325" s="80"/>
      <c r="AO325" s="80"/>
      <c r="AP325" s="55">
        <f>SUM(I325:AO325)</f>
        <v>0</v>
      </c>
    </row>
    <row r="326" spans="1:42" x14ac:dyDescent="0.3">
      <c r="A326" s="55">
        <v>325</v>
      </c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K326" s="80"/>
      <c r="AL326" s="80"/>
      <c r="AM326" s="80"/>
      <c r="AN326" s="80"/>
      <c r="AO326" s="80"/>
      <c r="AP326" s="55">
        <f>SUM(I326:AO326)</f>
        <v>0</v>
      </c>
    </row>
    <row r="327" spans="1:42" x14ac:dyDescent="0.3">
      <c r="A327" s="55">
        <v>326</v>
      </c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K327" s="80"/>
      <c r="AL327" s="80"/>
      <c r="AM327" s="80"/>
      <c r="AN327" s="80"/>
      <c r="AO327" s="80"/>
      <c r="AP327" s="55">
        <f>SUM(I327:AO327)</f>
        <v>0</v>
      </c>
    </row>
    <row r="328" spans="1:42" x14ac:dyDescent="0.3">
      <c r="A328" s="55">
        <v>327</v>
      </c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K328" s="80"/>
      <c r="AL328" s="80"/>
      <c r="AM328" s="80"/>
      <c r="AN328" s="80"/>
      <c r="AO328" s="80"/>
      <c r="AP328" s="55">
        <f>SUM(I328:AO328)</f>
        <v>0</v>
      </c>
    </row>
    <row r="329" spans="1:42" x14ac:dyDescent="0.3">
      <c r="A329" s="55">
        <v>328</v>
      </c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K329" s="80"/>
      <c r="AL329" s="80"/>
      <c r="AM329" s="80"/>
      <c r="AN329" s="80"/>
      <c r="AO329" s="80"/>
      <c r="AP329" s="55">
        <f>SUM(I329:AO329)</f>
        <v>0</v>
      </c>
    </row>
    <row r="330" spans="1:42" x14ac:dyDescent="0.3">
      <c r="A330" s="55">
        <v>329</v>
      </c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K330" s="80"/>
      <c r="AL330" s="80"/>
      <c r="AM330" s="80"/>
      <c r="AN330" s="80"/>
      <c r="AO330" s="80"/>
      <c r="AP330" s="55">
        <f>SUM(I330:AO330)</f>
        <v>0</v>
      </c>
    </row>
    <row r="331" spans="1:42" x14ac:dyDescent="0.3">
      <c r="A331" s="55">
        <v>330</v>
      </c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K331" s="80"/>
      <c r="AL331" s="80"/>
      <c r="AM331" s="80"/>
      <c r="AN331" s="80"/>
      <c r="AO331" s="80"/>
      <c r="AP331" s="55">
        <f>SUM(I331:AO331)</f>
        <v>0</v>
      </c>
    </row>
    <row r="332" spans="1:42" x14ac:dyDescent="0.3">
      <c r="A332" s="55">
        <v>331</v>
      </c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K332" s="80"/>
      <c r="AL332" s="80"/>
      <c r="AM332" s="80"/>
      <c r="AN332" s="80"/>
      <c r="AO332" s="80"/>
      <c r="AP332" s="55">
        <f>SUM(I332:AO332)</f>
        <v>0</v>
      </c>
    </row>
    <row r="333" spans="1:42" x14ac:dyDescent="0.3">
      <c r="A333" s="55">
        <v>332</v>
      </c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K333" s="80"/>
      <c r="AL333" s="80"/>
      <c r="AM333" s="80"/>
      <c r="AN333" s="80"/>
      <c r="AO333" s="80"/>
      <c r="AP333" s="55">
        <f>SUM(I333:AO333)</f>
        <v>0</v>
      </c>
    </row>
    <row r="334" spans="1:42" x14ac:dyDescent="0.3">
      <c r="A334" s="55">
        <v>333</v>
      </c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K334" s="80"/>
      <c r="AL334" s="80"/>
      <c r="AM334" s="80"/>
      <c r="AN334" s="80"/>
      <c r="AO334" s="80"/>
      <c r="AP334" s="55">
        <f>SUM(I334:AO334)</f>
        <v>0</v>
      </c>
    </row>
    <row r="335" spans="1:42" x14ac:dyDescent="0.3">
      <c r="A335" s="55">
        <v>334</v>
      </c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K335" s="80"/>
      <c r="AL335" s="80"/>
      <c r="AM335" s="80"/>
      <c r="AN335" s="80"/>
      <c r="AO335" s="80"/>
      <c r="AP335" s="55">
        <f>SUM(I335:AO335)</f>
        <v>0</v>
      </c>
    </row>
    <row r="336" spans="1:42" x14ac:dyDescent="0.3">
      <c r="A336" s="55">
        <v>335</v>
      </c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K336" s="80"/>
      <c r="AL336" s="80"/>
      <c r="AM336" s="80"/>
      <c r="AN336" s="80"/>
      <c r="AO336" s="80"/>
      <c r="AP336" s="55">
        <f>SUM(I336:AO336)</f>
        <v>0</v>
      </c>
    </row>
    <row r="337" spans="1:42" x14ac:dyDescent="0.3">
      <c r="A337" s="55">
        <v>336</v>
      </c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K337" s="80"/>
      <c r="AL337" s="80"/>
      <c r="AM337" s="80"/>
      <c r="AN337" s="80"/>
      <c r="AO337" s="80"/>
      <c r="AP337" s="55">
        <f>SUM(I337:AO337)</f>
        <v>0</v>
      </c>
    </row>
    <row r="338" spans="1:42" x14ac:dyDescent="0.3">
      <c r="A338" s="55">
        <v>337</v>
      </c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K338" s="80"/>
      <c r="AL338" s="80"/>
      <c r="AM338" s="80"/>
      <c r="AN338" s="80"/>
      <c r="AO338" s="80"/>
      <c r="AP338" s="55">
        <f>SUM(I338:AO338)</f>
        <v>0</v>
      </c>
    </row>
    <row r="339" spans="1:42" x14ac:dyDescent="0.3">
      <c r="A339" s="55">
        <v>338</v>
      </c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K339" s="80"/>
      <c r="AL339" s="80"/>
      <c r="AM339" s="80"/>
      <c r="AN339" s="80"/>
      <c r="AO339" s="80"/>
      <c r="AP339" s="55">
        <f>SUM(I339:AO339)</f>
        <v>0</v>
      </c>
    </row>
    <row r="340" spans="1:42" x14ac:dyDescent="0.3">
      <c r="A340" s="55">
        <v>339</v>
      </c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K340" s="80"/>
      <c r="AL340" s="80"/>
      <c r="AM340" s="80"/>
      <c r="AN340" s="80"/>
      <c r="AO340" s="80"/>
      <c r="AP340" s="55">
        <f>SUM(I340:AO340)</f>
        <v>0</v>
      </c>
    </row>
    <row r="341" spans="1:42" x14ac:dyDescent="0.3">
      <c r="A341" s="55">
        <v>340</v>
      </c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K341" s="80"/>
      <c r="AL341" s="80"/>
      <c r="AM341" s="80"/>
      <c r="AN341" s="80"/>
      <c r="AO341" s="80"/>
      <c r="AP341" s="55">
        <f>SUM(I341:AO341)</f>
        <v>0</v>
      </c>
    </row>
    <row r="342" spans="1:42" x14ac:dyDescent="0.3">
      <c r="A342" s="55">
        <v>341</v>
      </c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K342" s="80"/>
      <c r="AL342" s="80"/>
      <c r="AM342" s="80"/>
      <c r="AN342" s="80"/>
      <c r="AO342" s="80"/>
      <c r="AP342" s="55">
        <f>SUM(I342:AO342)</f>
        <v>0</v>
      </c>
    </row>
    <row r="343" spans="1:42" x14ac:dyDescent="0.3">
      <c r="A343" s="55">
        <v>342</v>
      </c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K343" s="80"/>
      <c r="AL343" s="80"/>
      <c r="AM343" s="80"/>
      <c r="AN343" s="80"/>
      <c r="AO343" s="80"/>
      <c r="AP343" s="55">
        <f>SUM(I343:AO343)</f>
        <v>0</v>
      </c>
    </row>
    <row r="344" spans="1:42" x14ac:dyDescent="0.3">
      <c r="A344" s="55">
        <v>343</v>
      </c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K344" s="80"/>
      <c r="AL344" s="80"/>
      <c r="AM344" s="80"/>
      <c r="AN344" s="80"/>
      <c r="AO344" s="80"/>
      <c r="AP344" s="55">
        <f>SUM(I344:AO344)</f>
        <v>0</v>
      </c>
    </row>
    <row r="345" spans="1:42" x14ac:dyDescent="0.3">
      <c r="A345" s="55">
        <v>344</v>
      </c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K345" s="80"/>
      <c r="AL345" s="80"/>
      <c r="AM345" s="80"/>
      <c r="AN345" s="80"/>
      <c r="AO345" s="80"/>
      <c r="AP345" s="55">
        <f>SUM(I345:AO345)</f>
        <v>0</v>
      </c>
    </row>
    <row r="346" spans="1:42" x14ac:dyDescent="0.3">
      <c r="A346" s="55">
        <v>345</v>
      </c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K346" s="80"/>
      <c r="AL346" s="80"/>
      <c r="AM346" s="80"/>
      <c r="AN346" s="80"/>
      <c r="AO346" s="80"/>
      <c r="AP346" s="55">
        <f>SUM(I346:AO346)</f>
        <v>0</v>
      </c>
    </row>
    <row r="347" spans="1:42" x14ac:dyDescent="0.3">
      <c r="A347" s="55">
        <v>346</v>
      </c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K347" s="80"/>
      <c r="AL347" s="80"/>
      <c r="AM347" s="80"/>
      <c r="AN347" s="80"/>
      <c r="AO347" s="80"/>
      <c r="AP347" s="55">
        <f>SUM(I347:AO347)</f>
        <v>0</v>
      </c>
    </row>
    <row r="348" spans="1:42" x14ac:dyDescent="0.3">
      <c r="A348" s="55">
        <v>347</v>
      </c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K348" s="80"/>
      <c r="AL348" s="80"/>
      <c r="AM348" s="80"/>
      <c r="AN348" s="80"/>
      <c r="AO348" s="80"/>
      <c r="AP348" s="55">
        <f>SUM(I348:AO348)</f>
        <v>0</v>
      </c>
    </row>
    <row r="349" spans="1:42" x14ac:dyDescent="0.3">
      <c r="A349" s="55">
        <v>348</v>
      </c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K349" s="80"/>
      <c r="AL349" s="80"/>
      <c r="AM349" s="80"/>
      <c r="AN349" s="80"/>
      <c r="AO349" s="80"/>
      <c r="AP349" s="55">
        <f>SUM(I349:AO349)</f>
        <v>0</v>
      </c>
    </row>
    <row r="350" spans="1:42" x14ac:dyDescent="0.3">
      <c r="A350" s="55">
        <v>349</v>
      </c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K350" s="80"/>
      <c r="AL350" s="80"/>
      <c r="AM350" s="80"/>
      <c r="AN350" s="80"/>
      <c r="AO350" s="80"/>
      <c r="AP350" s="55">
        <f>SUM(I350:AO350)</f>
        <v>0</v>
      </c>
    </row>
    <row r="351" spans="1:42" x14ac:dyDescent="0.3">
      <c r="A351" s="55">
        <v>350</v>
      </c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K351" s="80"/>
      <c r="AL351" s="80"/>
      <c r="AM351" s="80"/>
      <c r="AN351" s="80"/>
      <c r="AO351" s="80"/>
      <c r="AP351" s="55">
        <f>SUM(I351:AO351)</f>
        <v>0</v>
      </c>
    </row>
    <row r="352" spans="1:42" x14ac:dyDescent="0.3">
      <c r="A352" s="55">
        <v>351</v>
      </c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K352" s="80"/>
      <c r="AL352" s="80"/>
      <c r="AM352" s="80"/>
      <c r="AN352" s="80"/>
      <c r="AO352" s="80"/>
      <c r="AP352" s="55">
        <f>SUM(I352:AO352)</f>
        <v>0</v>
      </c>
    </row>
    <row r="353" spans="1:42" x14ac:dyDescent="0.3">
      <c r="A353" s="55">
        <v>352</v>
      </c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K353" s="80"/>
      <c r="AL353" s="80"/>
      <c r="AM353" s="80"/>
      <c r="AN353" s="80"/>
      <c r="AO353" s="80"/>
      <c r="AP353" s="55">
        <f>SUM(I353:AO353)</f>
        <v>0</v>
      </c>
    </row>
    <row r="354" spans="1:42" x14ac:dyDescent="0.3">
      <c r="A354" s="55">
        <v>353</v>
      </c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K354" s="80"/>
      <c r="AL354" s="80"/>
      <c r="AM354" s="80"/>
      <c r="AN354" s="80"/>
      <c r="AO354" s="80"/>
      <c r="AP354" s="55">
        <f>SUM(I354:AO354)</f>
        <v>0</v>
      </c>
    </row>
    <row r="355" spans="1:42" x14ac:dyDescent="0.3">
      <c r="A355" s="55">
        <v>354</v>
      </c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K355" s="80"/>
      <c r="AL355" s="80"/>
      <c r="AM355" s="80"/>
      <c r="AN355" s="80"/>
      <c r="AO355" s="80"/>
      <c r="AP355" s="55">
        <f>SUM(I355:AO355)</f>
        <v>0</v>
      </c>
    </row>
    <row r="356" spans="1:42" x14ac:dyDescent="0.3">
      <c r="A356" s="55">
        <v>355</v>
      </c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K356" s="80"/>
      <c r="AL356" s="80"/>
      <c r="AM356" s="80"/>
      <c r="AN356" s="80"/>
      <c r="AO356" s="80"/>
      <c r="AP356" s="55">
        <f>SUM(I356:AO356)</f>
        <v>0</v>
      </c>
    </row>
    <row r="357" spans="1:42" x14ac:dyDescent="0.3">
      <c r="A357" s="55">
        <v>356</v>
      </c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K357" s="80"/>
      <c r="AL357" s="80"/>
      <c r="AM357" s="80"/>
      <c r="AN357" s="80"/>
      <c r="AO357" s="80"/>
      <c r="AP357" s="55">
        <f>SUM(I357:AO357)</f>
        <v>0</v>
      </c>
    </row>
    <row r="358" spans="1:42" x14ac:dyDescent="0.3">
      <c r="A358" s="55">
        <v>357</v>
      </c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K358" s="80"/>
      <c r="AL358" s="80"/>
      <c r="AM358" s="80"/>
      <c r="AN358" s="80"/>
      <c r="AO358" s="80"/>
      <c r="AP358" s="55">
        <f>SUM(I358:AO358)</f>
        <v>0</v>
      </c>
    </row>
    <row r="359" spans="1:42" x14ac:dyDescent="0.3">
      <c r="A359" s="55">
        <v>358</v>
      </c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K359" s="80"/>
      <c r="AL359" s="80"/>
      <c r="AM359" s="80"/>
      <c r="AN359" s="80"/>
      <c r="AO359" s="80"/>
      <c r="AP359" s="55">
        <f>SUM(I359:AO359)</f>
        <v>0</v>
      </c>
    </row>
    <row r="360" spans="1:42" x14ac:dyDescent="0.3">
      <c r="A360" s="55">
        <v>359</v>
      </c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K360" s="80"/>
      <c r="AL360" s="80"/>
      <c r="AM360" s="80"/>
      <c r="AN360" s="80"/>
      <c r="AO360" s="80"/>
      <c r="AP360" s="55">
        <f>SUM(I360:AO360)</f>
        <v>0</v>
      </c>
    </row>
    <row r="361" spans="1:42" x14ac:dyDescent="0.3">
      <c r="A361" s="55">
        <v>360</v>
      </c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K361" s="80"/>
      <c r="AL361" s="80"/>
      <c r="AM361" s="80"/>
      <c r="AN361" s="80"/>
      <c r="AO361" s="80"/>
      <c r="AP361" s="55">
        <f>SUM(I361:AO361)</f>
        <v>0</v>
      </c>
    </row>
    <row r="362" spans="1:42" x14ac:dyDescent="0.3">
      <c r="A362" s="55">
        <v>361</v>
      </c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K362" s="80"/>
      <c r="AL362" s="80"/>
      <c r="AM362" s="80"/>
      <c r="AN362" s="80"/>
      <c r="AO362" s="80"/>
      <c r="AP362" s="55">
        <f>SUM(I362:AO362)</f>
        <v>0</v>
      </c>
    </row>
    <row r="363" spans="1:42" x14ac:dyDescent="0.3">
      <c r="A363" s="55">
        <v>362</v>
      </c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K363" s="80"/>
      <c r="AL363" s="80"/>
      <c r="AM363" s="80"/>
      <c r="AN363" s="80"/>
      <c r="AO363" s="80"/>
      <c r="AP363" s="55">
        <f>SUM(I363:AO363)</f>
        <v>0</v>
      </c>
    </row>
    <row r="364" spans="1:42" x14ac:dyDescent="0.3">
      <c r="A364" s="55">
        <v>363</v>
      </c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K364" s="80"/>
      <c r="AL364" s="80"/>
      <c r="AM364" s="80"/>
      <c r="AN364" s="80"/>
      <c r="AO364" s="80"/>
      <c r="AP364" s="55">
        <f>SUM(I364:AO364)</f>
        <v>0</v>
      </c>
    </row>
    <row r="365" spans="1:42" x14ac:dyDescent="0.3">
      <c r="A365" s="55">
        <v>364</v>
      </c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K365" s="80"/>
      <c r="AL365" s="80"/>
      <c r="AM365" s="80"/>
      <c r="AN365" s="80"/>
      <c r="AO365" s="80"/>
      <c r="AP365" s="55">
        <f>SUM(I365:AO365)</f>
        <v>0</v>
      </c>
    </row>
    <row r="366" spans="1:42" x14ac:dyDescent="0.3">
      <c r="A366" s="55">
        <v>365</v>
      </c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K366" s="80"/>
      <c r="AL366" s="80"/>
      <c r="AM366" s="80"/>
      <c r="AN366" s="80"/>
      <c r="AO366" s="80"/>
      <c r="AP366" s="55">
        <f>SUM(I366:AO366)</f>
        <v>0</v>
      </c>
    </row>
    <row r="367" spans="1:42" x14ac:dyDescent="0.3">
      <c r="A367" s="55">
        <v>366</v>
      </c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K367" s="80"/>
      <c r="AL367" s="80"/>
      <c r="AM367" s="80"/>
      <c r="AN367" s="80"/>
      <c r="AO367" s="80"/>
      <c r="AP367" s="55">
        <f>SUM(I367:AO367)</f>
        <v>0</v>
      </c>
    </row>
    <row r="368" spans="1:42" x14ac:dyDescent="0.3">
      <c r="A368" s="55">
        <v>367</v>
      </c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K368" s="80"/>
      <c r="AL368" s="80"/>
      <c r="AM368" s="80"/>
      <c r="AN368" s="80"/>
      <c r="AO368" s="80"/>
      <c r="AP368" s="55">
        <f>SUM(I368:AO368)</f>
        <v>0</v>
      </c>
    </row>
    <row r="369" spans="1:42" x14ac:dyDescent="0.3">
      <c r="A369" s="55">
        <v>368</v>
      </c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K369" s="80"/>
      <c r="AL369" s="80"/>
      <c r="AM369" s="80"/>
      <c r="AN369" s="80"/>
      <c r="AO369" s="80"/>
      <c r="AP369" s="55">
        <f>SUM(I369:AO369)</f>
        <v>0</v>
      </c>
    </row>
    <row r="370" spans="1:42" x14ac:dyDescent="0.3">
      <c r="A370" s="55">
        <v>369</v>
      </c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K370" s="80"/>
      <c r="AL370" s="80"/>
      <c r="AM370" s="80"/>
      <c r="AN370" s="80"/>
      <c r="AO370" s="80"/>
      <c r="AP370" s="55">
        <f>SUM(I370:AO370)</f>
        <v>0</v>
      </c>
    </row>
    <row r="371" spans="1:42" x14ac:dyDescent="0.3">
      <c r="A371" s="55">
        <v>370</v>
      </c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K371" s="80"/>
      <c r="AL371" s="80"/>
      <c r="AM371" s="80"/>
      <c r="AN371" s="80"/>
      <c r="AO371" s="80"/>
      <c r="AP371" s="55">
        <f>SUM(I371:AO371)</f>
        <v>0</v>
      </c>
    </row>
    <row r="372" spans="1:42" x14ac:dyDescent="0.3">
      <c r="A372" s="55">
        <v>371</v>
      </c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K372" s="80"/>
      <c r="AL372" s="80"/>
      <c r="AM372" s="80"/>
      <c r="AN372" s="80"/>
      <c r="AO372" s="80"/>
      <c r="AP372" s="55">
        <f>SUM(I372:AO372)</f>
        <v>0</v>
      </c>
    </row>
    <row r="373" spans="1:42" x14ac:dyDescent="0.3">
      <c r="A373" s="55">
        <v>372</v>
      </c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K373" s="80"/>
      <c r="AL373" s="80"/>
      <c r="AM373" s="80"/>
      <c r="AN373" s="80"/>
      <c r="AO373" s="80"/>
      <c r="AP373" s="55">
        <f>SUM(I373:AO373)</f>
        <v>0</v>
      </c>
    </row>
    <row r="374" spans="1:42" x14ac:dyDescent="0.3">
      <c r="A374" s="55">
        <v>373</v>
      </c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K374" s="80"/>
      <c r="AL374" s="80"/>
      <c r="AM374" s="80"/>
      <c r="AN374" s="80"/>
      <c r="AO374" s="80"/>
      <c r="AP374" s="55">
        <f>SUM(I374:AO374)</f>
        <v>0</v>
      </c>
    </row>
    <row r="375" spans="1:42" x14ac:dyDescent="0.3">
      <c r="A375" s="55">
        <v>374</v>
      </c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K375" s="80"/>
      <c r="AL375" s="80"/>
      <c r="AM375" s="80"/>
      <c r="AN375" s="80"/>
      <c r="AO375" s="80"/>
      <c r="AP375" s="55">
        <f>SUM(I375:AO375)</f>
        <v>0</v>
      </c>
    </row>
    <row r="376" spans="1:42" x14ac:dyDescent="0.3">
      <c r="A376" s="55">
        <v>375</v>
      </c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K376" s="80"/>
      <c r="AL376" s="80"/>
      <c r="AM376" s="80"/>
      <c r="AN376" s="80"/>
      <c r="AO376" s="80"/>
      <c r="AP376" s="55">
        <f>SUM(I376:AO376)</f>
        <v>0</v>
      </c>
    </row>
    <row r="377" spans="1:42" x14ac:dyDescent="0.3">
      <c r="A377" s="55">
        <v>376</v>
      </c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K377" s="80"/>
      <c r="AL377" s="80"/>
      <c r="AM377" s="80"/>
      <c r="AN377" s="80"/>
      <c r="AO377" s="80"/>
      <c r="AP377" s="55">
        <f>SUM(I377:AO377)</f>
        <v>0</v>
      </c>
    </row>
    <row r="378" spans="1:42" x14ac:dyDescent="0.3">
      <c r="A378" s="55">
        <v>377</v>
      </c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K378" s="80"/>
      <c r="AL378" s="80"/>
      <c r="AM378" s="80"/>
      <c r="AN378" s="80"/>
      <c r="AO378" s="80"/>
      <c r="AP378" s="55">
        <f>SUM(I378:AO378)</f>
        <v>0</v>
      </c>
    </row>
    <row r="379" spans="1:42" x14ac:dyDescent="0.3">
      <c r="A379" s="55">
        <v>378</v>
      </c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K379" s="80"/>
      <c r="AL379" s="80"/>
      <c r="AM379" s="80"/>
      <c r="AN379" s="80"/>
      <c r="AO379" s="80"/>
      <c r="AP379" s="55">
        <f>SUM(I379:AO379)</f>
        <v>0</v>
      </c>
    </row>
    <row r="380" spans="1:42" x14ac:dyDescent="0.3">
      <c r="A380" s="55">
        <v>379</v>
      </c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K380" s="80"/>
      <c r="AL380" s="80"/>
      <c r="AM380" s="80"/>
      <c r="AN380" s="80"/>
      <c r="AO380" s="80"/>
      <c r="AP380" s="55">
        <f>SUM(I380:AO380)</f>
        <v>0</v>
      </c>
    </row>
    <row r="381" spans="1:42" x14ac:dyDescent="0.3">
      <c r="A381" s="55">
        <v>380</v>
      </c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K381" s="80"/>
      <c r="AL381" s="80"/>
      <c r="AM381" s="80"/>
      <c r="AN381" s="80"/>
      <c r="AO381" s="80"/>
      <c r="AP381" s="55">
        <f>SUM(I381:AO381)</f>
        <v>0</v>
      </c>
    </row>
    <row r="382" spans="1:42" x14ac:dyDescent="0.3">
      <c r="A382" s="55">
        <v>381</v>
      </c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K382" s="80"/>
      <c r="AL382" s="80"/>
      <c r="AM382" s="80"/>
      <c r="AN382" s="80"/>
      <c r="AO382" s="80"/>
      <c r="AP382" s="55">
        <f>SUM(I382:AO382)</f>
        <v>0</v>
      </c>
    </row>
    <row r="383" spans="1:42" x14ac:dyDescent="0.3">
      <c r="A383" s="55">
        <v>382</v>
      </c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K383" s="80"/>
      <c r="AL383" s="80"/>
      <c r="AM383" s="80"/>
      <c r="AN383" s="80"/>
      <c r="AO383" s="80"/>
      <c r="AP383" s="55">
        <f>SUM(I383:AO383)</f>
        <v>0</v>
      </c>
    </row>
    <row r="384" spans="1:42" x14ac:dyDescent="0.3">
      <c r="A384" s="55">
        <v>383</v>
      </c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K384" s="80"/>
      <c r="AL384" s="80"/>
      <c r="AM384" s="80"/>
      <c r="AN384" s="80"/>
      <c r="AO384" s="80"/>
      <c r="AP384" s="55">
        <f>SUM(I384:AO384)</f>
        <v>0</v>
      </c>
    </row>
    <row r="385" spans="1:42" x14ac:dyDescent="0.3">
      <c r="A385" s="55">
        <v>384</v>
      </c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K385" s="80"/>
      <c r="AL385" s="80"/>
      <c r="AM385" s="80"/>
      <c r="AN385" s="80"/>
      <c r="AO385" s="80"/>
      <c r="AP385" s="55">
        <f>SUM(I385:AO385)</f>
        <v>0</v>
      </c>
    </row>
    <row r="386" spans="1:42" x14ac:dyDescent="0.3">
      <c r="A386" s="55">
        <v>385</v>
      </c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K386" s="80"/>
      <c r="AL386" s="80"/>
      <c r="AM386" s="80"/>
      <c r="AN386" s="80"/>
      <c r="AO386" s="80"/>
      <c r="AP386" s="55">
        <f>SUM(I386:AO386)</f>
        <v>0</v>
      </c>
    </row>
    <row r="387" spans="1:42" x14ac:dyDescent="0.3">
      <c r="A387" s="55">
        <v>386</v>
      </c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K387" s="80"/>
      <c r="AL387" s="80"/>
      <c r="AM387" s="80"/>
      <c r="AN387" s="80"/>
      <c r="AO387" s="80"/>
      <c r="AP387" s="55">
        <f>SUM(I387:AO387)</f>
        <v>0</v>
      </c>
    </row>
    <row r="388" spans="1:42" x14ac:dyDescent="0.3">
      <c r="A388" s="55">
        <v>387</v>
      </c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K388" s="80"/>
      <c r="AL388" s="80"/>
      <c r="AM388" s="80"/>
      <c r="AN388" s="80"/>
      <c r="AO388" s="80"/>
      <c r="AP388" s="55">
        <f>SUM(I388:AO388)</f>
        <v>0</v>
      </c>
    </row>
    <row r="389" spans="1:42" x14ac:dyDescent="0.3">
      <c r="A389" s="55">
        <v>388</v>
      </c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K389" s="80"/>
      <c r="AL389" s="80"/>
      <c r="AM389" s="80"/>
      <c r="AN389" s="80"/>
      <c r="AO389" s="80"/>
      <c r="AP389" s="55">
        <f>SUM(I389:AO389)</f>
        <v>0</v>
      </c>
    </row>
    <row r="390" spans="1:42" x14ac:dyDescent="0.3">
      <c r="A390" s="55">
        <v>389</v>
      </c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K390" s="80"/>
      <c r="AL390" s="80"/>
      <c r="AM390" s="80"/>
      <c r="AN390" s="80"/>
      <c r="AO390" s="80"/>
      <c r="AP390" s="55">
        <f>SUM(I390:AO390)</f>
        <v>0</v>
      </c>
    </row>
    <row r="391" spans="1:42" x14ac:dyDescent="0.3">
      <c r="A391" s="55">
        <v>390</v>
      </c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K391" s="80"/>
      <c r="AL391" s="80"/>
      <c r="AM391" s="80"/>
      <c r="AN391" s="80"/>
      <c r="AO391" s="80"/>
      <c r="AP391" s="55">
        <f>SUM(I391:AO391)</f>
        <v>0</v>
      </c>
    </row>
    <row r="392" spans="1:42" x14ac:dyDescent="0.3">
      <c r="A392" s="55">
        <v>391</v>
      </c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K392" s="80"/>
      <c r="AL392" s="80"/>
      <c r="AM392" s="80"/>
      <c r="AN392" s="80"/>
      <c r="AO392" s="80"/>
      <c r="AP392" s="55">
        <f>SUM(I392:AO392)</f>
        <v>0</v>
      </c>
    </row>
    <row r="393" spans="1:42" x14ac:dyDescent="0.3">
      <c r="A393" s="55">
        <v>392</v>
      </c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K393" s="80"/>
      <c r="AL393" s="80"/>
      <c r="AM393" s="80"/>
      <c r="AN393" s="80"/>
      <c r="AO393" s="80"/>
      <c r="AP393" s="55">
        <f>SUM(I393:AO393)</f>
        <v>0</v>
      </c>
    </row>
    <row r="394" spans="1:42" x14ac:dyDescent="0.3">
      <c r="A394" s="55">
        <v>393</v>
      </c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K394" s="80"/>
      <c r="AL394" s="80"/>
      <c r="AM394" s="80"/>
      <c r="AN394" s="80"/>
      <c r="AO394" s="80"/>
      <c r="AP394" s="55">
        <f>SUM(I394:AO394)</f>
        <v>0</v>
      </c>
    </row>
    <row r="395" spans="1:42" x14ac:dyDescent="0.3">
      <c r="A395" s="55">
        <v>394</v>
      </c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K395" s="80"/>
      <c r="AL395" s="80"/>
      <c r="AM395" s="80"/>
      <c r="AN395" s="80"/>
      <c r="AO395" s="80"/>
      <c r="AP395" s="55">
        <f>SUM(I395:AO395)</f>
        <v>0</v>
      </c>
    </row>
    <row r="396" spans="1:42" x14ac:dyDescent="0.3">
      <c r="A396" s="55">
        <v>395</v>
      </c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K396" s="80"/>
      <c r="AL396" s="80"/>
      <c r="AM396" s="80"/>
      <c r="AN396" s="80"/>
      <c r="AO396" s="80"/>
      <c r="AP396" s="55">
        <f>SUM(I396:AO396)</f>
        <v>0</v>
      </c>
    </row>
    <row r="397" spans="1:42" x14ac:dyDescent="0.3">
      <c r="A397" s="55">
        <v>396</v>
      </c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K397" s="80"/>
      <c r="AL397" s="80"/>
      <c r="AM397" s="80"/>
      <c r="AN397" s="80"/>
      <c r="AO397" s="80"/>
      <c r="AP397" s="55">
        <f>SUM(I397:AO397)</f>
        <v>0</v>
      </c>
    </row>
    <row r="398" spans="1:42" x14ac:dyDescent="0.3">
      <c r="A398" s="55">
        <v>397</v>
      </c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K398" s="80"/>
      <c r="AL398" s="80"/>
      <c r="AM398" s="80"/>
      <c r="AN398" s="80"/>
      <c r="AO398" s="80"/>
      <c r="AP398" s="55">
        <f>SUM(I398:AO398)</f>
        <v>0</v>
      </c>
    </row>
    <row r="399" spans="1:42" x14ac:dyDescent="0.3">
      <c r="A399" s="55">
        <v>398</v>
      </c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K399" s="80"/>
      <c r="AL399" s="80"/>
      <c r="AM399" s="80"/>
      <c r="AN399" s="80"/>
      <c r="AO399" s="80"/>
      <c r="AP399" s="55">
        <f>SUM(I399:AO399)</f>
        <v>0</v>
      </c>
    </row>
    <row r="400" spans="1:42" x14ac:dyDescent="0.3">
      <c r="A400" s="55">
        <v>399</v>
      </c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K400" s="80"/>
      <c r="AL400" s="80"/>
      <c r="AM400" s="80"/>
      <c r="AN400" s="80"/>
      <c r="AO400" s="80"/>
      <c r="AP400" s="55">
        <f>SUM(I400:AO400)</f>
        <v>0</v>
      </c>
    </row>
    <row r="401" spans="1:42" x14ac:dyDescent="0.3">
      <c r="A401" s="55">
        <v>400</v>
      </c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K401" s="80"/>
      <c r="AL401" s="80"/>
      <c r="AM401" s="80"/>
      <c r="AN401" s="80"/>
      <c r="AO401" s="80"/>
      <c r="AP401" s="55">
        <f>SUM(I401:AO401)</f>
        <v>0</v>
      </c>
    </row>
    <row r="402" spans="1:42" x14ac:dyDescent="0.3">
      <c r="A402" s="55">
        <v>401</v>
      </c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K402" s="80"/>
      <c r="AL402" s="80"/>
      <c r="AM402" s="80"/>
      <c r="AN402" s="80"/>
      <c r="AO402" s="80"/>
      <c r="AP402" s="55">
        <f>SUM(I402:AO402)</f>
        <v>0</v>
      </c>
    </row>
    <row r="403" spans="1:42" x14ac:dyDescent="0.3">
      <c r="A403" s="55">
        <v>402</v>
      </c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K403" s="80"/>
      <c r="AL403" s="80"/>
      <c r="AM403" s="80"/>
      <c r="AN403" s="80"/>
      <c r="AO403" s="80"/>
      <c r="AP403" s="55">
        <f>SUM(I403:AO403)</f>
        <v>0</v>
      </c>
    </row>
    <row r="404" spans="1:42" x14ac:dyDescent="0.3">
      <c r="A404" s="55">
        <v>403</v>
      </c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K404" s="80"/>
      <c r="AL404" s="80"/>
      <c r="AM404" s="80"/>
      <c r="AN404" s="80"/>
      <c r="AO404" s="80"/>
      <c r="AP404" s="55">
        <f>SUM(I404:AO404)</f>
        <v>0</v>
      </c>
    </row>
    <row r="405" spans="1:42" x14ac:dyDescent="0.3">
      <c r="A405" s="55">
        <v>404</v>
      </c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K405" s="80"/>
      <c r="AL405" s="80"/>
      <c r="AM405" s="80"/>
      <c r="AN405" s="80"/>
      <c r="AO405" s="80"/>
      <c r="AP405" s="55">
        <f>SUM(I405:AO405)</f>
        <v>0</v>
      </c>
    </row>
    <row r="406" spans="1:42" x14ac:dyDescent="0.3">
      <c r="A406" s="55">
        <v>405</v>
      </c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K406" s="80"/>
      <c r="AL406" s="80"/>
      <c r="AM406" s="80"/>
      <c r="AN406" s="80"/>
      <c r="AO406" s="80"/>
      <c r="AP406" s="55">
        <f>SUM(I406:AO406)</f>
        <v>0</v>
      </c>
    </row>
    <row r="407" spans="1:42" x14ac:dyDescent="0.3">
      <c r="A407" s="55">
        <v>406</v>
      </c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K407" s="80"/>
      <c r="AL407" s="80"/>
      <c r="AM407" s="80"/>
      <c r="AN407" s="80"/>
      <c r="AO407" s="80"/>
      <c r="AP407" s="55">
        <f>SUM(I407:AO407)</f>
        <v>0</v>
      </c>
    </row>
    <row r="408" spans="1:42" x14ac:dyDescent="0.3">
      <c r="A408" s="55">
        <v>407</v>
      </c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K408" s="80"/>
      <c r="AL408" s="80"/>
      <c r="AM408" s="80"/>
      <c r="AN408" s="80"/>
      <c r="AO408" s="80"/>
      <c r="AP408" s="55">
        <f>SUM(I408:AO408)</f>
        <v>0</v>
      </c>
    </row>
    <row r="409" spans="1:42" x14ac:dyDescent="0.3">
      <c r="A409" s="55">
        <v>408</v>
      </c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K409" s="80"/>
      <c r="AL409" s="80"/>
      <c r="AM409" s="80"/>
      <c r="AN409" s="80"/>
      <c r="AO409" s="80"/>
      <c r="AP409" s="55">
        <f>SUM(I409:AO409)</f>
        <v>0</v>
      </c>
    </row>
    <row r="410" spans="1:42" x14ac:dyDescent="0.3">
      <c r="A410" s="55">
        <v>409</v>
      </c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K410" s="80"/>
      <c r="AL410" s="80"/>
      <c r="AM410" s="80"/>
      <c r="AN410" s="80"/>
      <c r="AO410" s="80"/>
      <c r="AP410" s="55">
        <f>SUM(I410:AO410)</f>
        <v>0</v>
      </c>
    </row>
    <row r="411" spans="1:42" x14ac:dyDescent="0.3">
      <c r="A411" s="55">
        <v>410</v>
      </c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K411" s="80"/>
      <c r="AL411" s="80"/>
      <c r="AM411" s="80"/>
      <c r="AN411" s="80"/>
      <c r="AO411" s="80"/>
      <c r="AP411" s="55">
        <f>SUM(I411:AO411)</f>
        <v>0</v>
      </c>
    </row>
    <row r="412" spans="1:42" x14ac:dyDescent="0.3">
      <c r="A412" s="55">
        <v>411</v>
      </c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K412" s="80"/>
      <c r="AL412" s="80"/>
      <c r="AM412" s="80"/>
      <c r="AN412" s="80"/>
      <c r="AO412" s="80"/>
      <c r="AP412" s="55">
        <f>SUM(I412:AO412)</f>
        <v>0</v>
      </c>
    </row>
    <row r="413" spans="1:42" x14ac:dyDescent="0.3">
      <c r="A413" s="55">
        <v>412</v>
      </c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K413" s="80"/>
      <c r="AL413" s="80"/>
      <c r="AM413" s="80"/>
      <c r="AN413" s="80"/>
      <c r="AO413" s="80"/>
      <c r="AP413" s="55">
        <f>SUM(I413:AO413)</f>
        <v>0</v>
      </c>
    </row>
    <row r="414" spans="1:42" x14ac:dyDescent="0.3">
      <c r="A414" s="55">
        <v>413</v>
      </c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K414" s="80"/>
      <c r="AL414" s="80"/>
      <c r="AM414" s="80"/>
      <c r="AN414" s="80"/>
      <c r="AO414" s="80"/>
      <c r="AP414" s="55">
        <f>SUM(I414:AO414)</f>
        <v>0</v>
      </c>
    </row>
    <row r="415" spans="1:42" x14ac:dyDescent="0.3">
      <c r="A415" s="55">
        <v>414</v>
      </c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K415" s="80"/>
      <c r="AL415" s="80"/>
      <c r="AM415" s="80"/>
      <c r="AN415" s="80"/>
      <c r="AO415" s="80"/>
      <c r="AP415" s="55">
        <f>SUM(I415:AO415)</f>
        <v>0</v>
      </c>
    </row>
    <row r="416" spans="1:42" x14ac:dyDescent="0.3">
      <c r="A416" s="55">
        <v>415</v>
      </c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K416" s="80"/>
      <c r="AL416" s="80"/>
      <c r="AM416" s="80"/>
      <c r="AN416" s="80"/>
      <c r="AO416" s="80"/>
      <c r="AP416" s="55">
        <f>SUM(I416:AO416)</f>
        <v>0</v>
      </c>
    </row>
    <row r="417" spans="1:42" x14ac:dyDescent="0.3">
      <c r="A417" s="55">
        <v>416</v>
      </c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K417" s="80"/>
      <c r="AL417" s="80"/>
      <c r="AM417" s="80"/>
      <c r="AN417" s="80"/>
      <c r="AO417" s="80"/>
      <c r="AP417" s="55">
        <f>SUM(I417:AO417)</f>
        <v>0</v>
      </c>
    </row>
    <row r="418" spans="1:42" x14ac:dyDescent="0.3">
      <c r="A418" s="55">
        <v>417</v>
      </c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K418" s="80"/>
      <c r="AL418" s="80"/>
      <c r="AM418" s="80"/>
      <c r="AN418" s="80"/>
      <c r="AO418" s="80"/>
      <c r="AP418" s="55">
        <f>SUM(I418:AO418)</f>
        <v>0</v>
      </c>
    </row>
    <row r="419" spans="1:42" x14ac:dyDescent="0.3">
      <c r="A419" s="55">
        <v>418</v>
      </c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K419" s="80"/>
      <c r="AL419" s="80"/>
      <c r="AM419" s="80"/>
      <c r="AN419" s="80"/>
      <c r="AO419" s="80"/>
      <c r="AP419" s="55">
        <f>SUM(I419:AO419)</f>
        <v>0</v>
      </c>
    </row>
    <row r="420" spans="1:42" x14ac:dyDescent="0.3">
      <c r="A420" s="55">
        <v>419</v>
      </c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K420" s="80"/>
      <c r="AL420" s="80"/>
      <c r="AM420" s="80"/>
      <c r="AN420" s="80"/>
      <c r="AO420" s="80"/>
      <c r="AP420" s="55">
        <f>SUM(I420:AO420)</f>
        <v>0</v>
      </c>
    </row>
    <row r="421" spans="1:42" x14ac:dyDescent="0.3">
      <c r="A421" s="55">
        <v>420</v>
      </c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K421" s="80"/>
      <c r="AL421" s="80"/>
      <c r="AM421" s="80"/>
      <c r="AN421" s="80"/>
      <c r="AO421" s="80"/>
      <c r="AP421" s="55">
        <f>SUM(I421:AO421)</f>
        <v>0</v>
      </c>
    </row>
    <row r="422" spans="1:42" x14ac:dyDescent="0.3">
      <c r="A422" s="55">
        <v>421</v>
      </c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K422" s="80"/>
      <c r="AL422" s="80"/>
      <c r="AM422" s="80"/>
      <c r="AN422" s="80"/>
      <c r="AO422" s="80"/>
      <c r="AP422" s="55">
        <f>SUM(I422:AO422)</f>
        <v>0</v>
      </c>
    </row>
    <row r="423" spans="1:42" x14ac:dyDescent="0.3">
      <c r="A423" s="55">
        <v>422</v>
      </c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K423" s="80"/>
      <c r="AL423" s="80"/>
      <c r="AM423" s="80"/>
      <c r="AN423" s="80"/>
      <c r="AO423" s="80"/>
      <c r="AP423" s="55">
        <f>SUM(I423:AO423)</f>
        <v>0</v>
      </c>
    </row>
    <row r="424" spans="1:42" x14ac:dyDescent="0.3">
      <c r="A424" s="55">
        <v>423</v>
      </c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K424" s="80"/>
      <c r="AL424" s="80"/>
      <c r="AM424" s="80"/>
      <c r="AN424" s="80"/>
      <c r="AO424" s="80"/>
      <c r="AP424" s="55">
        <f>SUM(I424:AO424)</f>
        <v>0</v>
      </c>
    </row>
    <row r="425" spans="1:42" x14ac:dyDescent="0.3">
      <c r="A425" s="55">
        <v>424</v>
      </c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K425" s="80"/>
      <c r="AL425" s="80"/>
      <c r="AM425" s="80"/>
      <c r="AN425" s="80"/>
      <c r="AO425" s="80"/>
      <c r="AP425" s="55">
        <f>SUM(I425:AO425)</f>
        <v>0</v>
      </c>
    </row>
    <row r="426" spans="1:42" x14ac:dyDescent="0.3">
      <c r="A426" s="55">
        <v>425</v>
      </c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K426" s="80"/>
      <c r="AL426" s="80"/>
      <c r="AM426" s="80"/>
      <c r="AN426" s="80"/>
      <c r="AO426" s="80"/>
      <c r="AP426" s="55">
        <f>SUM(I426:AO426)</f>
        <v>0</v>
      </c>
    </row>
    <row r="427" spans="1:42" x14ac:dyDescent="0.3">
      <c r="A427" s="55">
        <v>426</v>
      </c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K427" s="80"/>
      <c r="AL427" s="80"/>
      <c r="AM427" s="80"/>
      <c r="AN427" s="80"/>
      <c r="AO427" s="80"/>
      <c r="AP427" s="55">
        <f>SUM(I427:AO427)</f>
        <v>0</v>
      </c>
    </row>
    <row r="428" spans="1:42" x14ac:dyDescent="0.3">
      <c r="A428" s="55">
        <v>427</v>
      </c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K428" s="80"/>
      <c r="AL428" s="80"/>
      <c r="AM428" s="80"/>
      <c r="AN428" s="80"/>
      <c r="AO428" s="80"/>
      <c r="AP428" s="55">
        <f>SUM(I428:AO428)</f>
        <v>0</v>
      </c>
    </row>
    <row r="429" spans="1:42" x14ac:dyDescent="0.3">
      <c r="A429" s="55">
        <v>428</v>
      </c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K429" s="80"/>
      <c r="AL429" s="80"/>
      <c r="AM429" s="80"/>
      <c r="AN429" s="80"/>
      <c r="AO429" s="80"/>
      <c r="AP429" s="55">
        <f>SUM(I429:AO429)</f>
        <v>0</v>
      </c>
    </row>
    <row r="430" spans="1:42" x14ac:dyDescent="0.3">
      <c r="A430" s="55">
        <v>429</v>
      </c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K430" s="80"/>
      <c r="AL430" s="80"/>
      <c r="AM430" s="80"/>
      <c r="AN430" s="80"/>
      <c r="AO430" s="80"/>
      <c r="AP430" s="55">
        <f>SUM(I430:AO430)</f>
        <v>0</v>
      </c>
    </row>
    <row r="431" spans="1:42" x14ac:dyDescent="0.3">
      <c r="A431" s="55">
        <v>430</v>
      </c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K431" s="80"/>
      <c r="AL431" s="80"/>
      <c r="AM431" s="80"/>
      <c r="AN431" s="80"/>
      <c r="AO431" s="80"/>
      <c r="AP431" s="55">
        <f>SUM(I431:AO431)</f>
        <v>0</v>
      </c>
    </row>
    <row r="432" spans="1:42" x14ac:dyDescent="0.3">
      <c r="A432" s="55">
        <v>431</v>
      </c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K432" s="80"/>
      <c r="AL432" s="80"/>
      <c r="AM432" s="80"/>
      <c r="AN432" s="80"/>
      <c r="AO432" s="80"/>
      <c r="AP432" s="55">
        <f>SUM(I432:AO432)</f>
        <v>0</v>
      </c>
    </row>
    <row r="433" spans="1:42" x14ac:dyDescent="0.3">
      <c r="A433" s="55">
        <v>432</v>
      </c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K433" s="80"/>
      <c r="AL433" s="80"/>
      <c r="AM433" s="80"/>
      <c r="AN433" s="80"/>
      <c r="AO433" s="80"/>
      <c r="AP433" s="55">
        <f>SUM(I433:AO433)</f>
        <v>0</v>
      </c>
    </row>
    <row r="434" spans="1:42" x14ac:dyDescent="0.3">
      <c r="A434" s="55">
        <v>433</v>
      </c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K434" s="80"/>
      <c r="AL434" s="80"/>
      <c r="AM434" s="80"/>
      <c r="AN434" s="80"/>
      <c r="AO434" s="80"/>
      <c r="AP434" s="55">
        <f>SUM(I434:AO434)</f>
        <v>0</v>
      </c>
    </row>
    <row r="435" spans="1:42" x14ac:dyDescent="0.3">
      <c r="A435" s="55">
        <v>434</v>
      </c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K435" s="80"/>
      <c r="AL435" s="80"/>
      <c r="AM435" s="80"/>
      <c r="AN435" s="80"/>
      <c r="AO435" s="80"/>
      <c r="AP435" s="55">
        <f>SUM(I435:AO435)</f>
        <v>0</v>
      </c>
    </row>
    <row r="436" spans="1:42" x14ac:dyDescent="0.3">
      <c r="A436" s="55">
        <v>435</v>
      </c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K436" s="80"/>
      <c r="AL436" s="80"/>
      <c r="AM436" s="80"/>
      <c r="AN436" s="80"/>
      <c r="AO436" s="80"/>
      <c r="AP436" s="55">
        <f>SUM(I436:AO436)</f>
        <v>0</v>
      </c>
    </row>
    <row r="437" spans="1:42" x14ac:dyDescent="0.3">
      <c r="A437" s="55">
        <v>436</v>
      </c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K437" s="80"/>
      <c r="AL437" s="80"/>
      <c r="AM437" s="80"/>
      <c r="AN437" s="80"/>
      <c r="AO437" s="80"/>
      <c r="AP437" s="55">
        <f>SUM(I437:AO437)</f>
        <v>0</v>
      </c>
    </row>
    <row r="438" spans="1:42" x14ac:dyDescent="0.3">
      <c r="A438" s="55">
        <v>437</v>
      </c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K438" s="80"/>
      <c r="AL438" s="80"/>
      <c r="AM438" s="80"/>
      <c r="AN438" s="80"/>
      <c r="AO438" s="80"/>
      <c r="AP438" s="55">
        <f>SUM(I438:AO438)</f>
        <v>0</v>
      </c>
    </row>
    <row r="439" spans="1:42" x14ac:dyDescent="0.3">
      <c r="A439" s="55">
        <v>438</v>
      </c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K439" s="80"/>
      <c r="AL439" s="80"/>
      <c r="AM439" s="80"/>
      <c r="AN439" s="80"/>
      <c r="AO439" s="80"/>
      <c r="AP439" s="55">
        <f>SUM(I439:AO439)</f>
        <v>0</v>
      </c>
    </row>
    <row r="440" spans="1:42" x14ac:dyDescent="0.3">
      <c r="A440" s="55">
        <v>439</v>
      </c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K440" s="80"/>
      <c r="AL440" s="80"/>
      <c r="AM440" s="80"/>
      <c r="AN440" s="80"/>
      <c r="AO440" s="80"/>
      <c r="AP440" s="55">
        <f>SUM(I440:AO440)</f>
        <v>0</v>
      </c>
    </row>
    <row r="441" spans="1:42" x14ac:dyDescent="0.3">
      <c r="A441" s="55">
        <v>440</v>
      </c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K441" s="80"/>
      <c r="AL441" s="80"/>
      <c r="AM441" s="80"/>
      <c r="AN441" s="80"/>
      <c r="AO441" s="80"/>
      <c r="AP441" s="55">
        <f>SUM(I441:AO441)</f>
        <v>0</v>
      </c>
    </row>
    <row r="442" spans="1:42" x14ac:dyDescent="0.3">
      <c r="A442" s="55">
        <v>441</v>
      </c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K442" s="80"/>
      <c r="AL442" s="80"/>
      <c r="AM442" s="80"/>
      <c r="AN442" s="80"/>
      <c r="AO442" s="80"/>
      <c r="AP442" s="55">
        <f>SUM(I442:AO442)</f>
        <v>0</v>
      </c>
    </row>
    <row r="443" spans="1:42" x14ac:dyDescent="0.3">
      <c r="A443" s="55">
        <v>442</v>
      </c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K443" s="80"/>
      <c r="AL443" s="80"/>
      <c r="AM443" s="80"/>
      <c r="AN443" s="80"/>
      <c r="AO443" s="80"/>
      <c r="AP443" s="55">
        <f>SUM(I443:AO443)</f>
        <v>0</v>
      </c>
    </row>
    <row r="444" spans="1:42" x14ac:dyDescent="0.3">
      <c r="A444" s="55">
        <v>443</v>
      </c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K444" s="80"/>
      <c r="AL444" s="80"/>
      <c r="AM444" s="80"/>
      <c r="AN444" s="80"/>
      <c r="AO444" s="80"/>
      <c r="AP444" s="55">
        <f>SUM(I444:AO444)</f>
        <v>0</v>
      </c>
    </row>
    <row r="445" spans="1:42" x14ac:dyDescent="0.3">
      <c r="A445" s="55">
        <v>444</v>
      </c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K445" s="80"/>
      <c r="AL445" s="80"/>
      <c r="AM445" s="80"/>
      <c r="AN445" s="80"/>
      <c r="AO445" s="80"/>
      <c r="AP445" s="55">
        <f>SUM(I445:AO445)</f>
        <v>0</v>
      </c>
    </row>
    <row r="446" spans="1:42" x14ac:dyDescent="0.3">
      <c r="A446" s="55">
        <v>445</v>
      </c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K446" s="80"/>
      <c r="AL446" s="80"/>
      <c r="AM446" s="80"/>
      <c r="AN446" s="80"/>
      <c r="AO446" s="80"/>
      <c r="AP446" s="55">
        <f>SUM(I446:AO446)</f>
        <v>0</v>
      </c>
    </row>
    <row r="447" spans="1:42" x14ac:dyDescent="0.3">
      <c r="A447" s="55">
        <v>446</v>
      </c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K447" s="80"/>
      <c r="AL447" s="80"/>
      <c r="AM447" s="80"/>
      <c r="AN447" s="80"/>
      <c r="AO447" s="80"/>
      <c r="AP447" s="55">
        <f>SUM(I447:AO447)</f>
        <v>0</v>
      </c>
    </row>
    <row r="448" spans="1:42" x14ac:dyDescent="0.3">
      <c r="A448" s="55">
        <v>447</v>
      </c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K448" s="80"/>
      <c r="AL448" s="80"/>
      <c r="AM448" s="80"/>
      <c r="AN448" s="80"/>
      <c r="AO448" s="80"/>
      <c r="AP448" s="55">
        <f>SUM(I448:AO448)</f>
        <v>0</v>
      </c>
    </row>
    <row r="449" spans="1:42" x14ac:dyDescent="0.3">
      <c r="A449" s="55">
        <v>448</v>
      </c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K449" s="80"/>
      <c r="AL449" s="80"/>
      <c r="AM449" s="80"/>
      <c r="AN449" s="80"/>
      <c r="AO449" s="80"/>
      <c r="AP449" s="55">
        <f>SUM(I449:AO449)</f>
        <v>0</v>
      </c>
    </row>
    <row r="450" spans="1:42" x14ac:dyDescent="0.3">
      <c r="A450" s="55">
        <v>449</v>
      </c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K450" s="80"/>
      <c r="AL450" s="80"/>
      <c r="AM450" s="80"/>
      <c r="AN450" s="80"/>
      <c r="AO450" s="80"/>
      <c r="AP450" s="55">
        <f>SUM(I450:AO450)</f>
        <v>0</v>
      </c>
    </row>
    <row r="451" spans="1:42" x14ac:dyDescent="0.3">
      <c r="A451" s="55">
        <v>450</v>
      </c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K451" s="80"/>
      <c r="AL451" s="80"/>
      <c r="AM451" s="80"/>
      <c r="AN451" s="80"/>
      <c r="AO451" s="80"/>
      <c r="AP451" s="55">
        <f>SUM(I451:AO451)</f>
        <v>0</v>
      </c>
    </row>
    <row r="452" spans="1:42" x14ac:dyDescent="0.3">
      <c r="A452" s="55">
        <v>451</v>
      </c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K452" s="80"/>
      <c r="AL452" s="80"/>
      <c r="AM452" s="80"/>
      <c r="AN452" s="80"/>
      <c r="AO452" s="80"/>
      <c r="AP452" s="55">
        <f>SUM(I452:AO452)</f>
        <v>0</v>
      </c>
    </row>
    <row r="453" spans="1:42" x14ac:dyDescent="0.3">
      <c r="A453" s="55">
        <v>452</v>
      </c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K453" s="80"/>
      <c r="AL453" s="80"/>
      <c r="AM453" s="80"/>
      <c r="AN453" s="80"/>
      <c r="AO453" s="80"/>
      <c r="AP453" s="55">
        <f>SUM(I453:AO453)</f>
        <v>0</v>
      </c>
    </row>
    <row r="454" spans="1:42" x14ac:dyDescent="0.3">
      <c r="A454" s="55">
        <v>453</v>
      </c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K454" s="80"/>
      <c r="AL454" s="80"/>
      <c r="AM454" s="80"/>
      <c r="AN454" s="80"/>
      <c r="AO454" s="80"/>
      <c r="AP454" s="55">
        <f>SUM(I454:AO454)</f>
        <v>0</v>
      </c>
    </row>
    <row r="455" spans="1:42" x14ac:dyDescent="0.3">
      <c r="A455" s="55">
        <v>454</v>
      </c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K455" s="80"/>
      <c r="AL455" s="80"/>
      <c r="AM455" s="80"/>
      <c r="AN455" s="80"/>
      <c r="AO455" s="80"/>
      <c r="AP455" s="55">
        <f>SUM(I455:AO455)</f>
        <v>0</v>
      </c>
    </row>
    <row r="456" spans="1:42" x14ac:dyDescent="0.3">
      <c r="A456" s="55">
        <v>455</v>
      </c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K456" s="80"/>
      <c r="AL456" s="80"/>
      <c r="AM456" s="80"/>
      <c r="AN456" s="80"/>
      <c r="AO456" s="80"/>
      <c r="AP456" s="55">
        <f>SUM(I456:AO456)</f>
        <v>0</v>
      </c>
    </row>
    <row r="457" spans="1:42" x14ac:dyDescent="0.3">
      <c r="A457" s="55">
        <v>456</v>
      </c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K457" s="80"/>
      <c r="AL457" s="80"/>
      <c r="AM457" s="80"/>
      <c r="AN457" s="80"/>
      <c r="AO457" s="80"/>
      <c r="AP457" s="55">
        <f>SUM(I457:AO457)</f>
        <v>0</v>
      </c>
    </row>
    <row r="458" spans="1:42" x14ac:dyDescent="0.3">
      <c r="A458" s="55">
        <v>457</v>
      </c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K458" s="80"/>
      <c r="AL458" s="80"/>
      <c r="AM458" s="80"/>
      <c r="AN458" s="80"/>
      <c r="AO458" s="80"/>
      <c r="AP458" s="55">
        <f>SUM(I458:AO458)</f>
        <v>0</v>
      </c>
    </row>
    <row r="459" spans="1:42" x14ac:dyDescent="0.3">
      <c r="A459" s="55">
        <v>458</v>
      </c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K459" s="80"/>
      <c r="AL459" s="80"/>
      <c r="AM459" s="80"/>
      <c r="AN459" s="80"/>
      <c r="AO459" s="80"/>
      <c r="AP459" s="55">
        <f>SUM(I459:AO459)</f>
        <v>0</v>
      </c>
    </row>
    <row r="460" spans="1:42" x14ac:dyDescent="0.3">
      <c r="A460" s="55">
        <v>459</v>
      </c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K460" s="80"/>
      <c r="AL460" s="80"/>
      <c r="AM460" s="80"/>
      <c r="AN460" s="80"/>
      <c r="AO460" s="80"/>
      <c r="AP460" s="55">
        <f>SUM(I460:AO460)</f>
        <v>0</v>
      </c>
    </row>
    <row r="461" spans="1:42" x14ac:dyDescent="0.3">
      <c r="A461" s="55">
        <v>460</v>
      </c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K461" s="80"/>
      <c r="AL461" s="80"/>
      <c r="AM461" s="80"/>
      <c r="AN461" s="80"/>
      <c r="AO461" s="80"/>
      <c r="AP461" s="55">
        <f>SUM(I461:AO461)</f>
        <v>0</v>
      </c>
    </row>
    <row r="462" spans="1:42" x14ac:dyDescent="0.3">
      <c r="A462" s="55">
        <v>461</v>
      </c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K462" s="80"/>
      <c r="AL462" s="80"/>
      <c r="AM462" s="80"/>
      <c r="AN462" s="80"/>
      <c r="AO462" s="80"/>
      <c r="AP462" s="55">
        <f>SUM(I462:AO462)</f>
        <v>0</v>
      </c>
    </row>
    <row r="463" spans="1:42" x14ac:dyDescent="0.3">
      <c r="A463" s="55">
        <v>462</v>
      </c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K463" s="80"/>
      <c r="AL463" s="80"/>
      <c r="AM463" s="80"/>
      <c r="AN463" s="80"/>
      <c r="AO463" s="80"/>
      <c r="AP463" s="55">
        <f>SUM(I463:AO463)</f>
        <v>0</v>
      </c>
    </row>
    <row r="464" spans="1:42" x14ac:dyDescent="0.3">
      <c r="A464" s="55">
        <v>463</v>
      </c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K464" s="80"/>
      <c r="AL464" s="80"/>
      <c r="AM464" s="80"/>
      <c r="AN464" s="80"/>
      <c r="AO464" s="80"/>
      <c r="AP464" s="55">
        <f>SUM(I464:AO464)</f>
        <v>0</v>
      </c>
    </row>
    <row r="465" spans="1:42" x14ac:dyDescent="0.3">
      <c r="A465" s="55">
        <v>464</v>
      </c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K465" s="80"/>
      <c r="AL465" s="80"/>
      <c r="AM465" s="80"/>
      <c r="AN465" s="80"/>
      <c r="AO465" s="80"/>
      <c r="AP465" s="55">
        <f>SUM(I465:AO465)</f>
        <v>0</v>
      </c>
    </row>
    <row r="466" spans="1:42" x14ac:dyDescent="0.3">
      <c r="A466" s="55">
        <v>465</v>
      </c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K466" s="80"/>
      <c r="AL466" s="80"/>
      <c r="AM466" s="80"/>
      <c r="AN466" s="80"/>
      <c r="AO466" s="80"/>
      <c r="AP466" s="55">
        <f>SUM(I466:AO466)</f>
        <v>0</v>
      </c>
    </row>
    <row r="467" spans="1:42" x14ac:dyDescent="0.3">
      <c r="A467" s="55">
        <v>466</v>
      </c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K467" s="80"/>
      <c r="AL467" s="80"/>
      <c r="AM467" s="80"/>
      <c r="AN467" s="80"/>
      <c r="AO467" s="80"/>
      <c r="AP467" s="55">
        <f>SUM(I467:AO467)</f>
        <v>0</v>
      </c>
    </row>
    <row r="468" spans="1:42" x14ac:dyDescent="0.3">
      <c r="A468" s="55">
        <v>467</v>
      </c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K468" s="80"/>
      <c r="AL468" s="80"/>
      <c r="AM468" s="80"/>
      <c r="AN468" s="80"/>
      <c r="AO468" s="80"/>
      <c r="AP468" s="55">
        <f>SUM(I468:AO468)</f>
        <v>0</v>
      </c>
    </row>
    <row r="469" spans="1:42" x14ac:dyDescent="0.3">
      <c r="A469" s="55">
        <v>468</v>
      </c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K469" s="80"/>
      <c r="AL469" s="80"/>
      <c r="AM469" s="80"/>
      <c r="AN469" s="80"/>
      <c r="AO469" s="80"/>
      <c r="AP469" s="55">
        <f>SUM(I469:AO469)</f>
        <v>0</v>
      </c>
    </row>
    <row r="470" spans="1:42" x14ac:dyDescent="0.3">
      <c r="A470" s="55">
        <v>469</v>
      </c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K470" s="80"/>
      <c r="AL470" s="80"/>
      <c r="AM470" s="80"/>
      <c r="AN470" s="80"/>
      <c r="AO470" s="80"/>
      <c r="AP470" s="55">
        <f>SUM(I470:AO470)</f>
        <v>0</v>
      </c>
    </row>
    <row r="471" spans="1:42" x14ac:dyDescent="0.3">
      <c r="A471" s="55">
        <v>470</v>
      </c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K471" s="80"/>
      <c r="AL471" s="80"/>
      <c r="AM471" s="80"/>
      <c r="AN471" s="80"/>
      <c r="AO471" s="80"/>
      <c r="AP471" s="55">
        <f>SUM(I471:AO471)</f>
        <v>0</v>
      </c>
    </row>
    <row r="472" spans="1:42" x14ac:dyDescent="0.3">
      <c r="A472" s="55">
        <v>471</v>
      </c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K472" s="80"/>
      <c r="AL472" s="80"/>
      <c r="AM472" s="80"/>
      <c r="AN472" s="80"/>
      <c r="AO472" s="80"/>
      <c r="AP472" s="55">
        <f>SUM(I472:AO472)</f>
        <v>0</v>
      </c>
    </row>
    <row r="473" spans="1:42" x14ac:dyDescent="0.3">
      <c r="A473" s="55">
        <v>472</v>
      </c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K473" s="80"/>
      <c r="AL473" s="80"/>
      <c r="AM473" s="80"/>
      <c r="AN473" s="80"/>
      <c r="AO473" s="80"/>
      <c r="AP473" s="55">
        <f>SUM(I473:AO473)</f>
        <v>0</v>
      </c>
    </row>
    <row r="474" spans="1:42" x14ac:dyDescent="0.3">
      <c r="A474" s="55">
        <v>473</v>
      </c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K474" s="80"/>
      <c r="AL474" s="80"/>
      <c r="AM474" s="80"/>
      <c r="AN474" s="80"/>
      <c r="AO474" s="80"/>
      <c r="AP474" s="55">
        <f>SUM(I474:AO474)</f>
        <v>0</v>
      </c>
    </row>
    <row r="475" spans="1:42" x14ac:dyDescent="0.3">
      <c r="A475" s="55">
        <v>474</v>
      </c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K475" s="80"/>
      <c r="AL475" s="80"/>
      <c r="AM475" s="80"/>
      <c r="AN475" s="80"/>
      <c r="AO475" s="80"/>
      <c r="AP475" s="55">
        <f>SUM(I475:AO475)</f>
        <v>0</v>
      </c>
    </row>
    <row r="476" spans="1:42" x14ac:dyDescent="0.3">
      <c r="A476" s="55">
        <v>475</v>
      </c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K476" s="80"/>
      <c r="AL476" s="80"/>
      <c r="AM476" s="80"/>
      <c r="AN476" s="80"/>
      <c r="AO476" s="80"/>
      <c r="AP476" s="55">
        <f>SUM(I476:AO476)</f>
        <v>0</v>
      </c>
    </row>
    <row r="477" spans="1:42" x14ac:dyDescent="0.3">
      <c r="A477" s="55">
        <v>476</v>
      </c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K477" s="80"/>
      <c r="AL477" s="80"/>
      <c r="AM477" s="80"/>
      <c r="AN477" s="80"/>
      <c r="AO477" s="80"/>
      <c r="AP477" s="55">
        <f>SUM(I477:AO477)</f>
        <v>0</v>
      </c>
    </row>
    <row r="478" spans="1:42" x14ac:dyDescent="0.3">
      <c r="A478" s="55">
        <v>477</v>
      </c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K478" s="80"/>
      <c r="AL478" s="80"/>
      <c r="AM478" s="80"/>
      <c r="AN478" s="80"/>
      <c r="AO478" s="80"/>
      <c r="AP478" s="55">
        <f>SUM(I478:AO478)</f>
        <v>0</v>
      </c>
    </row>
    <row r="479" spans="1:42" x14ac:dyDescent="0.3">
      <c r="A479" s="55">
        <v>478</v>
      </c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K479" s="80"/>
      <c r="AL479" s="80"/>
      <c r="AM479" s="80"/>
      <c r="AN479" s="80"/>
      <c r="AO479" s="80"/>
      <c r="AP479" s="55">
        <f>SUM(I479:AO479)</f>
        <v>0</v>
      </c>
    </row>
    <row r="480" spans="1:42" x14ac:dyDescent="0.3">
      <c r="A480" s="55">
        <v>479</v>
      </c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K480" s="80"/>
      <c r="AL480" s="80"/>
      <c r="AM480" s="80"/>
      <c r="AN480" s="80"/>
      <c r="AO480" s="80"/>
      <c r="AP480" s="55">
        <f>SUM(I480:AO480)</f>
        <v>0</v>
      </c>
    </row>
    <row r="481" spans="1:42" x14ac:dyDescent="0.3">
      <c r="A481" s="55">
        <v>480</v>
      </c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K481" s="80"/>
      <c r="AL481" s="80"/>
      <c r="AM481" s="80"/>
      <c r="AN481" s="80"/>
      <c r="AO481" s="80"/>
      <c r="AP481" s="55">
        <f>SUM(I481:AO481)</f>
        <v>0</v>
      </c>
    </row>
    <row r="482" spans="1:42" x14ac:dyDescent="0.3">
      <c r="A482" s="55">
        <v>481</v>
      </c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K482" s="80"/>
      <c r="AL482" s="80"/>
      <c r="AM482" s="80"/>
      <c r="AN482" s="80"/>
      <c r="AO482" s="80"/>
      <c r="AP482" s="55">
        <f>SUM(I482:AO482)</f>
        <v>0</v>
      </c>
    </row>
    <row r="483" spans="1:42" x14ac:dyDescent="0.3">
      <c r="A483" s="55">
        <v>482</v>
      </c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K483" s="80"/>
      <c r="AL483" s="80"/>
      <c r="AM483" s="80"/>
      <c r="AN483" s="80"/>
      <c r="AO483" s="80"/>
      <c r="AP483" s="55">
        <f>SUM(I483:AO483)</f>
        <v>0</v>
      </c>
    </row>
    <row r="484" spans="1:42" x14ac:dyDescent="0.3">
      <c r="A484" s="55">
        <v>483</v>
      </c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K484" s="80"/>
      <c r="AL484" s="80"/>
      <c r="AM484" s="80"/>
      <c r="AN484" s="80"/>
      <c r="AO484" s="80"/>
      <c r="AP484" s="55">
        <f>SUM(I484:AO484)</f>
        <v>0</v>
      </c>
    </row>
    <row r="485" spans="1:42" x14ac:dyDescent="0.3">
      <c r="A485" s="55">
        <v>484</v>
      </c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K485" s="80"/>
      <c r="AL485" s="80"/>
      <c r="AM485" s="80"/>
      <c r="AN485" s="80"/>
      <c r="AO485" s="80"/>
      <c r="AP485" s="55">
        <f>SUM(I485:AO485)</f>
        <v>0</v>
      </c>
    </row>
    <row r="486" spans="1:42" x14ac:dyDescent="0.3">
      <c r="A486" s="55">
        <v>485</v>
      </c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K486" s="80"/>
      <c r="AL486" s="80"/>
      <c r="AM486" s="80"/>
      <c r="AN486" s="80"/>
      <c r="AO486" s="80"/>
      <c r="AP486" s="55">
        <f>SUM(I486:AO486)</f>
        <v>0</v>
      </c>
    </row>
    <row r="487" spans="1:42" x14ac:dyDescent="0.3">
      <c r="A487" s="55">
        <v>486</v>
      </c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K487" s="80"/>
      <c r="AL487" s="80"/>
      <c r="AM487" s="80"/>
      <c r="AN487" s="80"/>
      <c r="AO487" s="80"/>
      <c r="AP487" s="55">
        <f>SUM(I487:AO487)</f>
        <v>0</v>
      </c>
    </row>
    <row r="488" spans="1:42" x14ac:dyDescent="0.3">
      <c r="A488" s="55">
        <v>487</v>
      </c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K488" s="80"/>
      <c r="AL488" s="80"/>
      <c r="AM488" s="80"/>
      <c r="AN488" s="80"/>
      <c r="AO488" s="80"/>
      <c r="AP488" s="55">
        <f>SUM(I488:AO488)</f>
        <v>0</v>
      </c>
    </row>
    <row r="489" spans="1:42" x14ac:dyDescent="0.3">
      <c r="A489" s="55">
        <v>488</v>
      </c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K489" s="80"/>
      <c r="AL489" s="80"/>
      <c r="AM489" s="80"/>
      <c r="AN489" s="80"/>
      <c r="AO489" s="80"/>
      <c r="AP489" s="55">
        <f>SUM(I489:AO489)</f>
        <v>0</v>
      </c>
    </row>
    <row r="490" spans="1:42" x14ac:dyDescent="0.3">
      <c r="A490" s="55">
        <v>489</v>
      </c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K490" s="80"/>
      <c r="AL490" s="80"/>
      <c r="AM490" s="80"/>
      <c r="AN490" s="80"/>
      <c r="AO490" s="80"/>
      <c r="AP490" s="55">
        <f>SUM(I490:AO490)</f>
        <v>0</v>
      </c>
    </row>
    <row r="491" spans="1:42" x14ac:dyDescent="0.3">
      <c r="A491" s="55">
        <v>490</v>
      </c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K491" s="80"/>
      <c r="AL491" s="80"/>
      <c r="AM491" s="80"/>
      <c r="AN491" s="80"/>
      <c r="AO491" s="80"/>
      <c r="AP491" s="55">
        <f>SUM(I491:AO491)</f>
        <v>0</v>
      </c>
    </row>
    <row r="492" spans="1:42" x14ac:dyDescent="0.3">
      <c r="A492" s="55">
        <v>491</v>
      </c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K492" s="80"/>
      <c r="AL492" s="80"/>
      <c r="AM492" s="80"/>
      <c r="AN492" s="80"/>
      <c r="AO492" s="80"/>
      <c r="AP492" s="55">
        <f>SUM(I492:AO492)</f>
        <v>0</v>
      </c>
    </row>
    <row r="493" spans="1:42" x14ac:dyDescent="0.3">
      <c r="A493" s="55">
        <v>492</v>
      </c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K493" s="80"/>
      <c r="AL493" s="80"/>
      <c r="AM493" s="80"/>
      <c r="AN493" s="80"/>
      <c r="AO493" s="80"/>
      <c r="AP493" s="55">
        <f>SUM(I493:AO493)</f>
        <v>0</v>
      </c>
    </row>
    <row r="494" spans="1:42" x14ac:dyDescent="0.3">
      <c r="A494" s="55">
        <v>493</v>
      </c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K494" s="80"/>
      <c r="AL494" s="80"/>
      <c r="AM494" s="80"/>
      <c r="AN494" s="80"/>
      <c r="AO494" s="80"/>
      <c r="AP494" s="55">
        <f>SUM(I494:AO494)</f>
        <v>0</v>
      </c>
    </row>
    <row r="495" spans="1:42" x14ac:dyDescent="0.3">
      <c r="A495" s="55">
        <v>494</v>
      </c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K495" s="80"/>
      <c r="AL495" s="80"/>
      <c r="AM495" s="80"/>
      <c r="AN495" s="80"/>
      <c r="AO495" s="80"/>
      <c r="AP495" s="55">
        <f>SUM(I495:AO495)</f>
        <v>0</v>
      </c>
    </row>
    <row r="496" spans="1:42" x14ac:dyDescent="0.3">
      <c r="A496" s="55">
        <v>495</v>
      </c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K496" s="80"/>
      <c r="AL496" s="80"/>
      <c r="AM496" s="80"/>
      <c r="AN496" s="80"/>
      <c r="AO496" s="80"/>
      <c r="AP496" s="55">
        <f>SUM(I496:AO496)</f>
        <v>0</v>
      </c>
    </row>
    <row r="497" spans="1:42" x14ac:dyDescent="0.3">
      <c r="A497" s="55">
        <v>496</v>
      </c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K497" s="80"/>
      <c r="AL497" s="80"/>
      <c r="AM497" s="80"/>
      <c r="AN497" s="80"/>
      <c r="AO497" s="80"/>
      <c r="AP497" s="55">
        <f>SUM(I497:AO497)</f>
        <v>0</v>
      </c>
    </row>
    <row r="498" spans="1:42" x14ac:dyDescent="0.3">
      <c r="A498" s="55">
        <v>497</v>
      </c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K498" s="80"/>
      <c r="AL498" s="80"/>
      <c r="AM498" s="80"/>
      <c r="AN498" s="80"/>
      <c r="AO498" s="80"/>
      <c r="AP498" s="55">
        <f>SUM(I498:AO498)</f>
        <v>0</v>
      </c>
    </row>
    <row r="499" spans="1:42" x14ac:dyDescent="0.3">
      <c r="A499" s="55">
        <v>498</v>
      </c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K499" s="80"/>
      <c r="AL499" s="80"/>
      <c r="AM499" s="80"/>
      <c r="AN499" s="80"/>
      <c r="AO499" s="80"/>
      <c r="AP499" s="55">
        <f>SUM(I499:AO499)</f>
        <v>0</v>
      </c>
    </row>
    <row r="500" spans="1:42" x14ac:dyDescent="0.3">
      <c r="A500" s="55">
        <v>499</v>
      </c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K500" s="80"/>
      <c r="AL500" s="80"/>
      <c r="AM500" s="80"/>
      <c r="AN500" s="80"/>
      <c r="AO500" s="80"/>
      <c r="AP500" s="55">
        <f>SUM(I500:AO500)</f>
        <v>0</v>
      </c>
    </row>
    <row r="501" spans="1:42" x14ac:dyDescent="0.3">
      <c r="A501" s="55">
        <v>500</v>
      </c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K501" s="80"/>
      <c r="AL501" s="80"/>
      <c r="AM501" s="80"/>
      <c r="AN501" s="80"/>
      <c r="AO501" s="80"/>
      <c r="AP501" s="55">
        <f>SUM(I501:AO501)</f>
        <v>0</v>
      </c>
    </row>
    <row r="502" spans="1:42" x14ac:dyDescent="0.3">
      <c r="A502" s="55">
        <v>501</v>
      </c>
      <c r="AP502" s="55">
        <f>SUM(I502:AO502)</f>
        <v>0</v>
      </c>
    </row>
    <row r="504" spans="1:42" x14ac:dyDescent="0.3">
      <c r="A504" s="55">
        <v>1</v>
      </c>
      <c r="B504" s="55">
        <v>2</v>
      </c>
      <c r="C504" s="55">
        <v>3</v>
      </c>
      <c r="D504" s="55">
        <v>4</v>
      </c>
      <c r="E504" s="55">
        <v>5</v>
      </c>
      <c r="F504" s="55">
        <v>6</v>
      </c>
      <c r="G504" s="55">
        <v>7</v>
      </c>
      <c r="H504" s="55">
        <v>8</v>
      </c>
      <c r="I504" s="55">
        <v>9</v>
      </c>
      <c r="J504" s="55">
        <v>10</v>
      </c>
      <c r="K504" s="55">
        <v>11</v>
      </c>
      <c r="L504" s="55">
        <v>12</v>
      </c>
      <c r="M504" s="55">
        <v>13</v>
      </c>
      <c r="N504" s="55">
        <v>14</v>
      </c>
      <c r="O504" s="55">
        <v>15</v>
      </c>
      <c r="P504" s="55">
        <v>16</v>
      </c>
      <c r="Q504" s="55">
        <v>17</v>
      </c>
      <c r="R504" s="55">
        <v>18</v>
      </c>
      <c r="S504" s="55">
        <v>19</v>
      </c>
      <c r="T504" s="55">
        <v>20</v>
      </c>
      <c r="U504" s="55">
        <v>21</v>
      </c>
      <c r="V504" s="55">
        <v>22</v>
      </c>
      <c r="W504" s="55">
        <v>23</v>
      </c>
      <c r="X504" s="55">
        <v>24</v>
      </c>
      <c r="Y504" s="55">
        <v>25</v>
      </c>
      <c r="Z504" s="55">
        <v>26</v>
      </c>
      <c r="AA504" s="55">
        <v>27</v>
      </c>
      <c r="AB504" s="55">
        <v>28</v>
      </c>
      <c r="AC504" s="55">
        <v>29</v>
      </c>
      <c r="AD504" s="55">
        <v>30</v>
      </c>
      <c r="AE504" s="55">
        <v>31</v>
      </c>
      <c r="AF504" s="55">
        <v>32</v>
      </c>
      <c r="AG504" s="55">
        <v>33</v>
      </c>
      <c r="AH504" s="55">
        <v>34</v>
      </c>
      <c r="AI504" s="55">
        <v>35</v>
      </c>
      <c r="AJ504" s="55">
        <v>36</v>
      </c>
      <c r="AK504" s="55">
        <v>37</v>
      </c>
      <c r="AL504" s="55">
        <v>38</v>
      </c>
      <c r="AM504" s="55">
        <v>39</v>
      </c>
      <c r="AN504" s="55">
        <v>40</v>
      </c>
      <c r="AO504" s="55">
        <v>41</v>
      </c>
      <c r="AP504" s="55">
        <v>51</v>
      </c>
    </row>
    <row r="506" spans="1:42" x14ac:dyDescent="0.3">
      <c r="H506" s="154" t="s">
        <v>64</v>
      </c>
      <c r="I506" s="154">
        <v>1</v>
      </c>
      <c r="J506" s="154">
        <v>1</v>
      </c>
      <c r="K506" s="154">
        <v>1</v>
      </c>
      <c r="L506" s="154">
        <v>1</v>
      </c>
      <c r="M506" s="154">
        <v>2</v>
      </c>
      <c r="N506" s="154">
        <v>2</v>
      </c>
      <c r="O506" s="154">
        <v>2</v>
      </c>
      <c r="P506" s="154">
        <v>2</v>
      </c>
      <c r="Q506" s="154">
        <v>1</v>
      </c>
      <c r="R506" s="154">
        <v>1</v>
      </c>
      <c r="S506" s="154">
        <v>3</v>
      </c>
      <c r="T506" s="154">
        <v>2</v>
      </c>
      <c r="U506" s="154">
        <v>4</v>
      </c>
      <c r="V506" s="154">
        <v>3</v>
      </c>
      <c r="W506" s="154">
        <v>3</v>
      </c>
      <c r="X506" s="154">
        <v>2</v>
      </c>
      <c r="Y506" s="154">
        <v>4</v>
      </c>
      <c r="Z506" s="154">
        <v>1</v>
      </c>
      <c r="AA506" s="154">
        <v>1</v>
      </c>
      <c r="AB506" s="154">
        <v>1</v>
      </c>
      <c r="AC506" s="154">
        <v>3</v>
      </c>
      <c r="AD506" s="154">
        <v>5</v>
      </c>
      <c r="AE506" s="154">
        <v>1</v>
      </c>
      <c r="AF506" s="154">
        <v>4</v>
      </c>
      <c r="AG506" s="154">
        <v>4</v>
      </c>
      <c r="AH506" s="154">
        <v>1</v>
      </c>
      <c r="AI506" s="154">
        <v>3</v>
      </c>
      <c r="AJ506" s="154">
        <v>4</v>
      </c>
      <c r="AK506" s="154">
        <v>2</v>
      </c>
      <c r="AL506" s="154">
        <v>2</v>
      </c>
      <c r="AM506" s="154">
        <v>4</v>
      </c>
      <c r="AN506" s="154">
        <v>6</v>
      </c>
      <c r="AO506" s="154">
        <v>3</v>
      </c>
    </row>
  </sheetData>
  <conditionalFormatting sqref="AA2:AD501">
    <cfRule type="cellIs" dxfId="31" priority="27" operator="equal">
      <formula>0</formula>
    </cfRule>
    <cfRule type="cellIs" dxfId="30" priority="28" operator="equal">
      <formula>1</formula>
    </cfRule>
  </conditionalFormatting>
  <conditionalFormatting sqref="AG2:AI501 AO2:AO501">
    <cfRule type="cellIs" dxfId="29" priority="29" operator="equal">
      <formula>0</formula>
    </cfRule>
    <cfRule type="cellIs" dxfId="28" priority="30" operator="equal">
      <formula>1</formula>
    </cfRule>
  </conditionalFormatting>
  <conditionalFormatting sqref="AF2:AF501 AK2:AL501">
    <cfRule type="cellIs" dxfId="27" priority="24" operator="equal">
      <formula>2</formula>
    </cfRule>
    <cfRule type="cellIs" dxfId="26" priority="25" operator="equal">
      <formula>1</formula>
    </cfRule>
    <cfRule type="cellIs" dxfId="25" priority="26" operator="equal">
      <formula>0</formula>
    </cfRule>
  </conditionalFormatting>
  <conditionalFormatting sqref="M2:M501 S2:T501 V2:V501 Z2:Z501">
    <cfRule type="cellIs" dxfId="24" priority="21" operator="equal">
      <formula>2</formula>
    </cfRule>
    <cfRule type="cellIs" dxfId="23" priority="22" operator="equal">
      <formula>1</formula>
    </cfRule>
    <cfRule type="cellIs" dxfId="22" priority="23" operator="equal">
      <formula>0</formula>
    </cfRule>
  </conditionalFormatting>
  <conditionalFormatting sqref="I2:L501 P2:R501 U2:U501 W2:W501">
    <cfRule type="cellIs" dxfId="21" priority="19" operator="equal">
      <formula>0</formula>
    </cfRule>
    <cfRule type="cellIs" dxfId="20" priority="20" operator="equal">
      <formula>1</formula>
    </cfRule>
  </conditionalFormatting>
  <conditionalFormatting sqref="X2:Y501 N2:N501">
    <cfRule type="cellIs" dxfId="19" priority="16" operator="equal">
      <formula>3</formula>
    </cfRule>
    <cfRule type="cellIs" dxfId="18" priority="17" operator="between">
      <formula>1</formula>
      <formula>2</formula>
    </cfRule>
    <cfRule type="cellIs" dxfId="17" priority="18" operator="equal">
      <formula>0</formula>
    </cfRule>
  </conditionalFormatting>
  <conditionalFormatting sqref="AM2:AN501 AE2:AE501">
    <cfRule type="cellIs" dxfId="16" priority="13" operator="equal">
      <formula>3</formula>
    </cfRule>
    <cfRule type="cellIs" dxfId="15" priority="14" operator="between">
      <formula>1</formula>
      <formula>2</formula>
    </cfRule>
    <cfRule type="cellIs" dxfId="14" priority="15" operator="equal">
      <formula>0</formula>
    </cfRule>
  </conditionalFormatting>
  <conditionalFormatting sqref="O2:O501">
    <cfRule type="cellIs" dxfId="13" priority="10" operator="between">
      <formula>1</formula>
      <formula>3</formula>
    </cfRule>
    <cfRule type="cellIs" dxfId="12" priority="11" operator="equal">
      <formula>0</formula>
    </cfRule>
    <cfRule type="cellIs" dxfId="11" priority="12" operator="equal">
      <formula>4</formula>
    </cfRule>
  </conditionalFormatting>
  <conditionalFormatting sqref="AJ56:AJ501">
    <cfRule type="cellIs" dxfId="10" priority="4" operator="equal">
      <formula>5</formula>
    </cfRule>
    <cfRule type="cellIs" dxfId="9" priority="5" operator="between">
      <formula>1</formula>
      <formula>4</formula>
    </cfRule>
    <cfRule type="cellIs" dxfId="8" priority="6" operator="equal">
      <formula>0</formula>
    </cfRule>
  </conditionalFormatting>
  <conditionalFormatting sqref="AJ2:AJ55">
    <cfRule type="cellIs" dxfId="7" priority="1" operator="equal">
      <formula>5</formula>
    </cfRule>
    <cfRule type="cellIs" dxfId="6" priority="2" operator="between">
      <formula>1</formula>
      <formula>4</formula>
    </cfRule>
    <cfRule type="cellIs" dxfId="5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CCD3C-8F01-498A-8838-73AC99F28564}">
  <sheetPr codeName="Sheet3">
    <pageSetUpPr fitToPage="1"/>
  </sheetPr>
  <dimension ref="A1:G502"/>
  <sheetViews>
    <sheetView workbookViewId="0">
      <pane ySplit="1" topLeftCell="A2" activePane="bottomLeft" state="frozen"/>
      <selection pane="bottomLeft" activeCell="C59" sqref="C59"/>
    </sheetView>
  </sheetViews>
  <sheetFormatPr defaultColWidth="9.109375" defaultRowHeight="14.4" x14ac:dyDescent="0.3"/>
  <cols>
    <col min="1" max="1" width="17.6640625" style="55" customWidth="1"/>
    <col min="2" max="2" width="29.33203125" style="55" customWidth="1"/>
    <col min="3" max="4" width="27.5546875" style="55" customWidth="1"/>
    <col min="5" max="5" width="11.5546875" style="55" hidden="1" customWidth="1"/>
    <col min="6" max="7" width="0" style="55" hidden="1" customWidth="1"/>
    <col min="8" max="16384" width="9.109375" style="55"/>
  </cols>
  <sheetData>
    <row r="1" spans="1:7" x14ac:dyDescent="0.3">
      <c r="A1" s="65" t="s">
        <v>65</v>
      </c>
      <c r="B1" s="65" t="s">
        <v>66</v>
      </c>
      <c r="C1" s="65" t="s">
        <v>67</v>
      </c>
      <c r="D1" s="65" t="s">
        <v>68</v>
      </c>
      <c r="E1" s="55" t="s">
        <v>69</v>
      </c>
      <c r="F1" s="72">
        <v>1</v>
      </c>
      <c r="G1" s="55">
        <f>COUNTIF(E2:E351,"FALSE")</f>
        <v>1</v>
      </c>
    </row>
    <row r="2" spans="1:7" x14ac:dyDescent="0.3">
      <c r="A2" s="41">
        <v>1</v>
      </c>
      <c r="B2" s="41">
        <f t="shared" ref="B2:B65" si="0">VLOOKUP(A2,AQAP1,3,FALSE)</f>
        <v>0</v>
      </c>
      <c r="C2" s="41">
        <f t="shared" ref="C2:C65" si="1">VLOOKUP(A2,AQAP2, 3, FALSE)</f>
        <v>0</v>
      </c>
      <c r="D2" s="41">
        <f t="shared" ref="D2:D65" si="2">VLOOKUP(A2,AQAP3, 3, FALSE)</f>
        <v>0</v>
      </c>
      <c r="E2" s="55" t="b">
        <f>EXACT(B2,C2)</f>
        <v>1</v>
      </c>
    </row>
    <row r="3" spans="1:7" x14ac:dyDescent="0.3">
      <c r="A3" s="41">
        <v>2</v>
      </c>
      <c r="B3" s="41">
        <f t="shared" si="0"/>
        <v>0</v>
      </c>
      <c r="C3" s="41">
        <f t="shared" si="1"/>
        <v>0</v>
      </c>
      <c r="D3" s="41">
        <f t="shared" si="2"/>
        <v>0</v>
      </c>
      <c r="E3" s="55" t="b">
        <f t="shared" ref="E3:E66" si="3">EXACT(B3,C3)</f>
        <v>1</v>
      </c>
    </row>
    <row r="4" spans="1:7" x14ac:dyDescent="0.3">
      <c r="A4" s="41">
        <v>3</v>
      </c>
      <c r="B4" s="41">
        <f t="shared" si="0"/>
        <v>0</v>
      </c>
      <c r="C4" s="41">
        <f t="shared" si="1"/>
        <v>0</v>
      </c>
      <c r="D4" s="41">
        <f t="shared" si="2"/>
        <v>0</v>
      </c>
      <c r="E4" s="55" t="b">
        <f t="shared" si="3"/>
        <v>1</v>
      </c>
    </row>
    <row r="5" spans="1:7" x14ac:dyDescent="0.3">
      <c r="A5" s="41">
        <v>4</v>
      </c>
      <c r="B5" s="41">
        <f t="shared" si="0"/>
        <v>0</v>
      </c>
      <c r="C5" s="41">
        <f t="shared" si="1"/>
        <v>0</v>
      </c>
      <c r="D5" s="41">
        <f t="shared" si="2"/>
        <v>0</v>
      </c>
      <c r="E5" s="55" t="b">
        <f t="shared" si="3"/>
        <v>1</v>
      </c>
    </row>
    <row r="6" spans="1:7" x14ac:dyDescent="0.3">
      <c r="A6" s="41">
        <v>5</v>
      </c>
      <c r="B6" s="41">
        <f t="shared" si="0"/>
        <v>0</v>
      </c>
      <c r="C6" s="41">
        <f t="shared" si="1"/>
        <v>0</v>
      </c>
      <c r="D6" s="41">
        <f t="shared" si="2"/>
        <v>0</v>
      </c>
      <c r="E6" s="55" t="b">
        <f t="shared" si="3"/>
        <v>1</v>
      </c>
    </row>
    <row r="7" spans="1:7" x14ac:dyDescent="0.3">
      <c r="A7" s="41">
        <v>6</v>
      </c>
      <c r="B7" s="41">
        <f t="shared" si="0"/>
        <v>0</v>
      </c>
      <c r="C7" s="41">
        <f t="shared" si="1"/>
        <v>0</v>
      </c>
      <c r="D7" s="41">
        <f t="shared" si="2"/>
        <v>0</v>
      </c>
      <c r="E7" s="55" t="b">
        <f t="shared" si="3"/>
        <v>1</v>
      </c>
    </row>
    <row r="8" spans="1:7" x14ac:dyDescent="0.3">
      <c r="A8" s="41">
        <v>7</v>
      </c>
      <c r="B8" s="41">
        <f t="shared" si="0"/>
        <v>0</v>
      </c>
      <c r="C8" s="41">
        <f t="shared" si="1"/>
        <v>0</v>
      </c>
      <c r="D8" s="41">
        <f t="shared" si="2"/>
        <v>0</v>
      </c>
      <c r="E8" s="55" t="b">
        <f t="shared" si="3"/>
        <v>1</v>
      </c>
    </row>
    <row r="9" spans="1:7" x14ac:dyDescent="0.3">
      <c r="A9" s="41">
        <v>8</v>
      </c>
      <c r="B9" s="41">
        <f t="shared" si="0"/>
        <v>0</v>
      </c>
      <c r="C9" s="41">
        <f t="shared" si="1"/>
        <v>0</v>
      </c>
      <c r="D9" s="41">
        <f t="shared" si="2"/>
        <v>0</v>
      </c>
      <c r="E9" s="55" t="b">
        <f t="shared" si="3"/>
        <v>1</v>
      </c>
    </row>
    <row r="10" spans="1:7" x14ac:dyDescent="0.3">
      <c r="A10" s="41">
        <v>9</v>
      </c>
      <c r="B10" s="41">
        <f t="shared" si="0"/>
        <v>0</v>
      </c>
      <c r="C10" s="41">
        <f t="shared" si="1"/>
        <v>0</v>
      </c>
      <c r="D10" s="41">
        <f t="shared" si="2"/>
        <v>0</v>
      </c>
      <c r="E10" s="55" t="b">
        <f t="shared" si="3"/>
        <v>1</v>
      </c>
    </row>
    <row r="11" spans="1:7" x14ac:dyDescent="0.3">
      <c r="A11" s="41">
        <v>10</v>
      </c>
      <c r="B11" s="41">
        <f t="shared" si="0"/>
        <v>0</v>
      </c>
      <c r="C11" s="41">
        <f t="shared" si="1"/>
        <v>0</v>
      </c>
      <c r="D11" s="41">
        <f t="shared" si="2"/>
        <v>0</v>
      </c>
      <c r="E11" s="55" t="b">
        <f t="shared" si="3"/>
        <v>1</v>
      </c>
    </row>
    <row r="12" spans="1:7" x14ac:dyDescent="0.3">
      <c r="A12" s="41">
        <v>11</v>
      </c>
      <c r="B12" s="41">
        <f t="shared" si="0"/>
        <v>0</v>
      </c>
      <c r="C12" s="41">
        <f t="shared" si="1"/>
        <v>0</v>
      </c>
      <c r="D12" s="41">
        <f t="shared" si="2"/>
        <v>0</v>
      </c>
      <c r="E12" s="55" t="b">
        <f t="shared" si="3"/>
        <v>1</v>
      </c>
    </row>
    <row r="13" spans="1:7" x14ac:dyDescent="0.3">
      <c r="A13" s="41">
        <v>12</v>
      </c>
      <c r="B13" s="41">
        <f t="shared" si="0"/>
        <v>0</v>
      </c>
      <c r="C13" s="41">
        <f t="shared" si="1"/>
        <v>0</v>
      </c>
      <c r="D13" s="41">
        <f t="shared" si="2"/>
        <v>0</v>
      </c>
      <c r="E13" s="55" t="b">
        <f t="shared" si="3"/>
        <v>1</v>
      </c>
    </row>
    <row r="14" spans="1:7" x14ac:dyDescent="0.3">
      <c r="A14" s="41">
        <v>13</v>
      </c>
      <c r="B14" s="41">
        <f t="shared" si="0"/>
        <v>0</v>
      </c>
      <c r="C14" s="41">
        <f t="shared" si="1"/>
        <v>0</v>
      </c>
      <c r="D14" s="41">
        <f t="shared" si="2"/>
        <v>0</v>
      </c>
      <c r="E14" s="55" t="b">
        <f t="shared" si="3"/>
        <v>1</v>
      </c>
    </row>
    <row r="15" spans="1:7" x14ac:dyDescent="0.3">
      <c r="A15" s="41">
        <v>14</v>
      </c>
      <c r="B15" s="41">
        <f t="shared" si="0"/>
        <v>0</v>
      </c>
      <c r="C15" s="41">
        <f t="shared" si="1"/>
        <v>0</v>
      </c>
      <c r="D15" s="41">
        <f t="shared" si="2"/>
        <v>0</v>
      </c>
      <c r="E15" s="55" t="b">
        <f t="shared" si="3"/>
        <v>1</v>
      </c>
    </row>
    <row r="16" spans="1:7" x14ac:dyDescent="0.3">
      <c r="A16" s="41">
        <v>15</v>
      </c>
      <c r="B16" s="41">
        <f t="shared" si="0"/>
        <v>0</v>
      </c>
      <c r="C16" s="41">
        <f t="shared" si="1"/>
        <v>0</v>
      </c>
      <c r="D16" s="41">
        <f t="shared" si="2"/>
        <v>0</v>
      </c>
      <c r="E16" s="55" t="b">
        <f t="shared" si="3"/>
        <v>1</v>
      </c>
    </row>
    <row r="17" spans="1:5" x14ac:dyDescent="0.3">
      <c r="A17" s="41">
        <v>16</v>
      </c>
      <c r="B17" s="41">
        <f t="shared" si="0"/>
        <v>0</v>
      </c>
      <c r="C17" s="41">
        <f t="shared" si="1"/>
        <v>0</v>
      </c>
      <c r="D17" s="41">
        <f t="shared" si="2"/>
        <v>0</v>
      </c>
      <c r="E17" s="55" t="b">
        <f t="shared" si="3"/>
        <v>1</v>
      </c>
    </row>
    <row r="18" spans="1:5" x14ac:dyDescent="0.3">
      <c r="A18" s="41">
        <v>17</v>
      </c>
      <c r="B18" s="41">
        <f t="shared" si="0"/>
        <v>0</v>
      </c>
      <c r="C18" s="41">
        <f t="shared" si="1"/>
        <v>0</v>
      </c>
      <c r="D18" s="41">
        <f t="shared" si="2"/>
        <v>0</v>
      </c>
      <c r="E18" s="55" t="b">
        <f t="shared" si="3"/>
        <v>1</v>
      </c>
    </row>
    <row r="19" spans="1:5" x14ac:dyDescent="0.3">
      <c r="A19" s="41">
        <v>18</v>
      </c>
      <c r="B19" s="41">
        <f t="shared" si="0"/>
        <v>0</v>
      </c>
      <c r="C19" s="41">
        <f t="shared" si="1"/>
        <v>0</v>
      </c>
      <c r="D19" s="41">
        <f t="shared" si="2"/>
        <v>0</v>
      </c>
      <c r="E19" s="55" t="b">
        <f t="shared" si="3"/>
        <v>1</v>
      </c>
    </row>
    <row r="20" spans="1:5" x14ac:dyDescent="0.3">
      <c r="A20" s="41">
        <v>19</v>
      </c>
      <c r="B20" s="41">
        <f t="shared" si="0"/>
        <v>0</v>
      </c>
      <c r="C20" s="41">
        <f t="shared" si="1"/>
        <v>0</v>
      </c>
      <c r="D20" s="41">
        <f t="shared" si="2"/>
        <v>0</v>
      </c>
      <c r="E20" s="55" t="b">
        <f t="shared" si="3"/>
        <v>1</v>
      </c>
    </row>
    <row r="21" spans="1:5" x14ac:dyDescent="0.3">
      <c r="A21" s="41">
        <v>20</v>
      </c>
      <c r="B21" s="41">
        <f t="shared" si="0"/>
        <v>0</v>
      </c>
      <c r="C21" s="41">
        <f t="shared" si="1"/>
        <v>0</v>
      </c>
      <c r="D21" s="41">
        <f t="shared" si="2"/>
        <v>0</v>
      </c>
      <c r="E21" s="55" t="b">
        <f t="shared" si="3"/>
        <v>1</v>
      </c>
    </row>
    <row r="22" spans="1:5" x14ac:dyDescent="0.3">
      <c r="A22" s="41">
        <v>21</v>
      </c>
      <c r="B22" s="41">
        <f t="shared" si="0"/>
        <v>0</v>
      </c>
      <c r="C22" s="41">
        <f t="shared" si="1"/>
        <v>0</v>
      </c>
      <c r="D22" s="41">
        <f t="shared" si="2"/>
        <v>0</v>
      </c>
      <c r="E22" s="55" t="b">
        <f t="shared" si="3"/>
        <v>1</v>
      </c>
    </row>
    <row r="23" spans="1:5" x14ac:dyDescent="0.3">
      <c r="A23" s="41">
        <v>22</v>
      </c>
      <c r="B23" s="41">
        <f t="shared" si="0"/>
        <v>0</v>
      </c>
      <c r="C23" s="41">
        <f t="shared" si="1"/>
        <v>0</v>
      </c>
      <c r="D23" s="41">
        <f t="shared" si="2"/>
        <v>0</v>
      </c>
      <c r="E23" s="55" t="b">
        <f t="shared" si="3"/>
        <v>1</v>
      </c>
    </row>
    <row r="24" spans="1:5" x14ac:dyDescent="0.3">
      <c r="A24" s="41">
        <v>23</v>
      </c>
      <c r="B24" s="41">
        <f t="shared" si="0"/>
        <v>0</v>
      </c>
      <c r="C24" s="41">
        <f t="shared" si="1"/>
        <v>0</v>
      </c>
      <c r="D24" s="41">
        <f t="shared" si="2"/>
        <v>0</v>
      </c>
      <c r="E24" s="55" t="b">
        <f t="shared" si="3"/>
        <v>1</v>
      </c>
    </row>
    <row r="25" spans="1:5" x14ac:dyDescent="0.3">
      <c r="A25" s="41">
        <v>24</v>
      </c>
      <c r="B25" s="41">
        <f t="shared" si="0"/>
        <v>0</v>
      </c>
      <c r="C25" s="41">
        <f t="shared" si="1"/>
        <v>0</v>
      </c>
      <c r="D25" s="41">
        <f t="shared" si="2"/>
        <v>0</v>
      </c>
      <c r="E25" s="55" t="b">
        <f t="shared" si="3"/>
        <v>1</v>
      </c>
    </row>
    <row r="26" spans="1:5" x14ac:dyDescent="0.3">
      <c r="A26" s="41">
        <v>25</v>
      </c>
      <c r="B26" s="41">
        <f t="shared" si="0"/>
        <v>0</v>
      </c>
      <c r="C26" s="41">
        <f t="shared" si="1"/>
        <v>0</v>
      </c>
      <c r="D26" s="41">
        <f t="shared" si="2"/>
        <v>0</v>
      </c>
      <c r="E26" s="55" t="b">
        <f t="shared" si="3"/>
        <v>1</v>
      </c>
    </row>
    <row r="27" spans="1:5" x14ac:dyDescent="0.3">
      <c r="A27" s="41">
        <v>26</v>
      </c>
      <c r="B27" s="41">
        <f t="shared" si="0"/>
        <v>0</v>
      </c>
      <c r="C27" s="41">
        <f t="shared" si="1"/>
        <v>0</v>
      </c>
      <c r="D27" s="41">
        <f t="shared" si="2"/>
        <v>0</v>
      </c>
      <c r="E27" s="55" t="b">
        <f t="shared" si="3"/>
        <v>1</v>
      </c>
    </row>
    <row r="28" spans="1:5" x14ac:dyDescent="0.3">
      <c r="A28" s="41">
        <v>27</v>
      </c>
      <c r="B28" s="41">
        <f t="shared" si="0"/>
        <v>0</v>
      </c>
      <c r="C28" s="41">
        <f t="shared" si="1"/>
        <v>0</v>
      </c>
      <c r="D28" s="41">
        <f t="shared" si="2"/>
        <v>0</v>
      </c>
      <c r="E28" s="55" t="b">
        <f t="shared" si="3"/>
        <v>1</v>
      </c>
    </row>
    <row r="29" spans="1:5" x14ac:dyDescent="0.3">
      <c r="A29" s="41">
        <v>28</v>
      </c>
      <c r="B29" s="41">
        <f t="shared" si="0"/>
        <v>0</v>
      </c>
      <c r="C29" s="41">
        <f t="shared" si="1"/>
        <v>0</v>
      </c>
      <c r="D29" s="41">
        <f t="shared" si="2"/>
        <v>0</v>
      </c>
      <c r="E29" s="55" t="b">
        <f t="shared" si="3"/>
        <v>1</v>
      </c>
    </row>
    <row r="30" spans="1:5" x14ac:dyDescent="0.3">
      <c r="A30" s="41">
        <v>29</v>
      </c>
      <c r="B30" s="41">
        <f t="shared" si="0"/>
        <v>0</v>
      </c>
      <c r="C30" s="41">
        <f t="shared" si="1"/>
        <v>0</v>
      </c>
      <c r="D30" s="41">
        <f t="shared" si="2"/>
        <v>0</v>
      </c>
      <c r="E30" s="55" t="b">
        <f t="shared" si="3"/>
        <v>1</v>
      </c>
    </row>
    <row r="31" spans="1:5" x14ac:dyDescent="0.3">
      <c r="A31" s="41">
        <v>30</v>
      </c>
      <c r="B31" s="41">
        <f t="shared" si="0"/>
        <v>0</v>
      </c>
      <c r="C31" s="41">
        <f t="shared" si="1"/>
        <v>0</v>
      </c>
      <c r="D31" s="41">
        <f t="shared" si="2"/>
        <v>0</v>
      </c>
      <c r="E31" s="55" t="b">
        <f t="shared" si="3"/>
        <v>1</v>
      </c>
    </row>
    <row r="32" spans="1:5" x14ac:dyDescent="0.3">
      <c r="A32" s="41">
        <v>31</v>
      </c>
      <c r="B32" s="41">
        <f t="shared" si="0"/>
        <v>0</v>
      </c>
      <c r="C32" s="41">
        <f t="shared" si="1"/>
        <v>0</v>
      </c>
      <c r="D32" s="41">
        <f t="shared" si="2"/>
        <v>0</v>
      </c>
      <c r="E32" s="55" t="b">
        <f t="shared" si="3"/>
        <v>1</v>
      </c>
    </row>
    <row r="33" spans="1:5" x14ac:dyDescent="0.3">
      <c r="A33" s="41">
        <v>32</v>
      </c>
      <c r="B33" s="41">
        <f t="shared" si="0"/>
        <v>0</v>
      </c>
      <c r="C33" s="41">
        <f t="shared" si="1"/>
        <v>0</v>
      </c>
      <c r="D33" s="41">
        <f t="shared" si="2"/>
        <v>0</v>
      </c>
      <c r="E33" s="55" t="b">
        <f t="shared" si="3"/>
        <v>1</v>
      </c>
    </row>
    <row r="34" spans="1:5" x14ac:dyDescent="0.3">
      <c r="A34" s="41">
        <v>33</v>
      </c>
      <c r="B34" s="41">
        <f t="shared" si="0"/>
        <v>0</v>
      </c>
      <c r="C34" s="41">
        <f t="shared" si="1"/>
        <v>0</v>
      </c>
      <c r="D34" s="41">
        <f t="shared" si="2"/>
        <v>0</v>
      </c>
      <c r="E34" s="55" t="b">
        <f t="shared" si="3"/>
        <v>1</v>
      </c>
    </row>
    <row r="35" spans="1:5" x14ac:dyDescent="0.3">
      <c r="A35" s="41">
        <v>34</v>
      </c>
      <c r="B35" s="41">
        <f t="shared" si="0"/>
        <v>0</v>
      </c>
      <c r="C35" s="41">
        <f t="shared" si="1"/>
        <v>0</v>
      </c>
      <c r="D35" s="41">
        <f t="shared" si="2"/>
        <v>0</v>
      </c>
      <c r="E35" s="55" t="b">
        <f t="shared" si="3"/>
        <v>1</v>
      </c>
    </row>
    <row r="36" spans="1:5" x14ac:dyDescent="0.3">
      <c r="A36" s="41">
        <v>35</v>
      </c>
      <c r="B36" s="41">
        <f t="shared" si="0"/>
        <v>0</v>
      </c>
      <c r="C36" s="41">
        <f t="shared" si="1"/>
        <v>0</v>
      </c>
      <c r="D36" s="41">
        <f t="shared" si="2"/>
        <v>0</v>
      </c>
      <c r="E36" s="55" t="b">
        <f t="shared" si="3"/>
        <v>1</v>
      </c>
    </row>
    <row r="37" spans="1:5" x14ac:dyDescent="0.3">
      <c r="A37" s="41">
        <v>36</v>
      </c>
      <c r="B37" s="41">
        <f t="shared" si="0"/>
        <v>0</v>
      </c>
      <c r="C37" s="41">
        <f t="shared" si="1"/>
        <v>0</v>
      </c>
      <c r="D37" s="41">
        <f t="shared" si="2"/>
        <v>0</v>
      </c>
      <c r="E37" s="55" t="b">
        <f t="shared" si="3"/>
        <v>1</v>
      </c>
    </row>
    <row r="38" spans="1:5" x14ac:dyDescent="0.3">
      <c r="A38" s="41">
        <v>37</v>
      </c>
      <c r="B38" s="41">
        <f t="shared" si="0"/>
        <v>0</v>
      </c>
      <c r="C38" s="41">
        <f t="shared" si="1"/>
        <v>0</v>
      </c>
      <c r="D38" s="41">
        <f t="shared" si="2"/>
        <v>0</v>
      </c>
      <c r="E38" s="55" t="b">
        <f t="shared" si="3"/>
        <v>1</v>
      </c>
    </row>
    <row r="39" spans="1:5" x14ac:dyDescent="0.3">
      <c r="A39" s="41">
        <v>38</v>
      </c>
      <c r="B39" s="41">
        <f t="shared" si="0"/>
        <v>0</v>
      </c>
      <c r="C39" s="41">
        <f t="shared" si="1"/>
        <v>0</v>
      </c>
      <c r="D39" s="41">
        <f t="shared" si="2"/>
        <v>0</v>
      </c>
      <c r="E39" s="55" t="b">
        <f t="shared" si="3"/>
        <v>1</v>
      </c>
    </row>
    <row r="40" spans="1:5" x14ac:dyDescent="0.3">
      <c r="A40" s="41">
        <v>39</v>
      </c>
      <c r="B40" s="41">
        <f t="shared" si="0"/>
        <v>0</v>
      </c>
      <c r="C40" s="41">
        <f t="shared" si="1"/>
        <v>0</v>
      </c>
      <c r="D40" s="41">
        <f t="shared" si="2"/>
        <v>0</v>
      </c>
      <c r="E40" s="55" t="b">
        <f t="shared" si="3"/>
        <v>1</v>
      </c>
    </row>
    <row r="41" spans="1:5" x14ac:dyDescent="0.3">
      <c r="A41" s="41">
        <v>40</v>
      </c>
      <c r="B41" s="41">
        <f t="shared" si="0"/>
        <v>0</v>
      </c>
      <c r="C41" s="41">
        <f t="shared" si="1"/>
        <v>0</v>
      </c>
      <c r="D41" s="41">
        <f t="shared" si="2"/>
        <v>0</v>
      </c>
      <c r="E41" s="55" t="b">
        <f t="shared" si="3"/>
        <v>1</v>
      </c>
    </row>
    <row r="42" spans="1:5" x14ac:dyDescent="0.3">
      <c r="A42" s="41">
        <v>41</v>
      </c>
      <c r="B42" s="41">
        <f t="shared" si="0"/>
        <v>0</v>
      </c>
      <c r="C42" s="41">
        <f t="shared" si="1"/>
        <v>0</v>
      </c>
      <c r="D42" s="41">
        <f t="shared" si="2"/>
        <v>0</v>
      </c>
      <c r="E42" s="55" t="b">
        <f t="shared" si="3"/>
        <v>1</v>
      </c>
    </row>
    <row r="43" spans="1:5" x14ac:dyDescent="0.3">
      <c r="A43" s="41">
        <v>42</v>
      </c>
      <c r="B43" s="41">
        <f t="shared" si="0"/>
        <v>0</v>
      </c>
      <c r="C43" s="41">
        <f t="shared" si="1"/>
        <v>0</v>
      </c>
      <c r="D43" s="41">
        <f t="shared" si="2"/>
        <v>0</v>
      </c>
      <c r="E43" s="55" t="b">
        <f t="shared" si="3"/>
        <v>1</v>
      </c>
    </row>
    <row r="44" spans="1:5" x14ac:dyDescent="0.3">
      <c r="A44" s="41">
        <v>43</v>
      </c>
      <c r="B44" s="41">
        <f t="shared" si="0"/>
        <v>0</v>
      </c>
      <c r="C44" s="41">
        <f t="shared" si="1"/>
        <v>0</v>
      </c>
      <c r="D44" s="41">
        <f t="shared" si="2"/>
        <v>0</v>
      </c>
      <c r="E44" s="55" t="b">
        <f t="shared" si="3"/>
        <v>1</v>
      </c>
    </row>
    <row r="45" spans="1:5" x14ac:dyDescent="0.3">
      <c r="A45" s="41">
        <v>44</v>
      </c>
      <c r="B45" s="41">
        <f t="shared" si="0"/>
        <v>0</v>
      </c>
      <c r="C45" s="41">
        <f t="shared" si="1"/>
        <v>0</v>
      </c>
      <c r="D45" s="41">
        <f t="shared" si="2"/>
        <v>0</v>
      </c>
      <c r="E45" s="55" t="b">
        <f t="shared" si="3"/>
        <v>1</v>
      </c>
    </row>
    <row r="46" spans="1:5" x14ac:dyDescent="0.3">
      <c r="A46" s="41">
        <v>45</v>
      </c>
      <c r="B46" s="41">
        <f t="shared" si="0"/>
        <v>0</v>
      </c>
      <c r="C46" s="41">
        <f t="shared" si="1"/>
        <v>0</v>
      </c>
      <c r="D46" s="41">
        <f t="shared" si="2"/>
        <v>0</v>
      </c>
      <c r="E46" s="55" t="b">
        <f t="shared" si="3"/>
        <v>1</v>
      </c>
    </row>
    <row r="47" spans="1:5" x14ac:dyDescent="0.3">
      <c r="A47" s="41">
        <v>46</v>
      </c>
      <c r="B47" s="41">
        <f t="shared" si="0"/>
        <v>0</v>
      </c>
      <c r="C47" s="41">
        <f t="shared" si="1"/>
        <v>0</v>
      </c>
      <c r="D47" s="41">
        <f t="shared" si="2"/>
        <v>0</v>
      </c>
      <c r="E47" s="55" t="b">
        <f t="shared" si="3"/>
        <v>1</v>
      </c>
    </row>
    <row r="48" spans="1:5" x14ac:dyDescent="0.3">
      <c r="A48" s="41">
        <v>47</v>
      </c>
      <c r="B48" s="41">
        <f t="shared" si="0"/>
        <v>0</v>
      </c>
      <c r="C48" s="41">
        <f t="shared" si="1"/>
        <v>0</v>
      </c>
      <c r="D48" s="41">
        <f t="shared" si="2"/>
        <v>0</v>
      </c>
      <c r="E48" s="55" t="b">
        <f t="shared" si="3"/>
        <v>1</v>
      </c>
    </row>
    <row r="49" spans="1:5" x14ac:dyDescent="0.3">
      <c r="A49" s="41">
        <v>48</v>
      </c>
      <c r="B49" s="41">
        <f t="shared" si="0"/>
        <v>0</v>
      </c>
      <c r="C49" s="41">
        <f t="shared" si="1"/>
        <v>0</v>
      </c>
      <c r="D49" s="41">
        <f t="shared" si="2"/>
        <v>0</v>
      </c>
      <c r="E49" s="55" t="b">
        <f t="shared" si="3"/>
        <v>1</v>
      </c>
    </row>
    <row r="50" spans="1:5" x14ac:dyDescent="0.3">
      <c r="A50" s="41">
        <v>49</v>
      </c>
      <c r="B50" s="41">
        <f t="shared" si="0"/>
        <v>0</v>
      </c>
      <c r="C50" s="41">
        <f t="shared" si="1"/>
        <v>0</v>
      </c>
      <c r="D50" s="41">
        <f t="shared" si="2"/>
        <v>0</v>
      </c>
      <c r="E50" s="55" t="b">
        <f t="shared" si="3"/>
        <v>1</v>
      </c>
    </row>
    <row r="51" spans="1:5" x14ac:dyDescent="0.3">
      <c r="A51" s="41">
        <v>50</v>
      </c>
      <c r="B51" s="41">
        <f t="shared" si="0"/>
        <v>0</v>
      </c>
      <c r="C51" s="41">
        <f t="shared" si="1"/>
        <v>0</v>
      </c>
      <c r="D51" s="41">
        <f t="shared" si="2"/>
        <v>0</v>
      </c>
      <c r="E51" s="55" t="b">
        <f t="shared" si="3"/>
        <v>1</v>
      </c>
    </row>
    <row r="52" spans="1:5" x14ac:dyDescent="0.3">
      <c r="A52" s="41">
        <v>51</v>
      </c>
      <c r="B52" s="41">
        <f t="shared" si="0"/>
        <v>0</v>
      </c>
      <c r="C52" s="41">
        <f t="shared" si="1"/>
        <v>0</v>
      </c>
      <c r="D52" s="41">
        <f t="shared" si="2"/>
        <v>0</v>
      </c>
      <c r="E52" s="55" t="b">
        <f t="shared" si="3"/>
        <v>1</v>
      </c>
    </row>
    <row r="53" spans="1:5" x14ac:dyDescent="0.3">
      <c r="A53" s="41">
        <v>52</v>
      </c>
      <c r="B53" s="41">
        <f t="shared" si="0"/>
        <v>0</v>
      </c>
      <c r="C53" s="41">
        <f t="shared" si="1"/>
        <v>0</v>
      </c>
      <c r="D53" s="41">
        <f t="shared" si="2"/>
        <v>0</v>
      </c>
      <c r="E53" s="55" t="b">
        <f t="shared" si="3"/>
        <v>1</v>
      </c>
    </row>
    <row r="54" spans="1:5" x14ac:dyDescent="0.3">
      <c r="A54" s="41">
        <v>53</v>
      </c>
      <c r="B54" s="41">
        <f t="shared" si="0"/>
        <v>0</v>
      </c>
      <c r="C54" s="41">
        <f t="shared" si="1"/>
        <v>0</v>
      </c>
      <c r="D54" s="41">
        <f t="shared" si="2"/>
        <v>0</v>
      </c>
      <c r="E54" s="55" t="b">
        <f t="shared" si="3"/>
        <v>1</v>
      </c>
    </row>
    <row r="55" spans="1:5" x14ac:dyDescent="0.3">
      <c r="A55" s="41">
        <v>54</v>
      </c>
      <c r="B55" s="41">
        <f t="shared" si="0"/>
        <v>0</v>
      </c>
      <c r="C55" s="41">
        <f t="shared" si="1"/>
        <v>0</v>
      </c>
      <c r="D55" s="41">
        <f t="shared" si="2"/>
        <v>0</v>
      </c>
      <c r="E55" s="55" t="b">
        <f t="shared" si="3"/>
        <v>1</v>
      </c>
    </row>
    <row r="56" spans="1:5" x14ac:dyDescent="0.3">
      <c r="A56" s="41">
        <v>55</v>
      </c>
      <c r="B56" s="41">
        <f t="shared" si="0"/>
        <v>0</v>
      </c>
      <c r="C56" s="41">
        <f t="shared" si="1"/>
        <v>0</v>
      </c>
      <c r="D56" s="41">
        <f t="shared" si="2"/>
        <v>0</v>
      </c>
      <c r="E56" s="55" t="b">
        <f t="shared" si="3"/>
        <v>1</v>
      </c>
    </row>
    <row r="57" spans="1:5" x14ac:dyDescent="0.3">
      <c r="A57" s="41">
        <v>56</v>
      </c>
      <c r="B57" s="41">
        <f t="shared" si="0"/>
        <v>0</v>
      </c>
      <c r="C57" s="41">
        <f t="shared" si="1"/>
        <v>0</v>
      </c>
      <c r="D57" s="41">
        <f t="shared" si="2"/>
        <v>0</v>
      </c>
      <c r="E57" s="55" t="b">
        <f t="shared" si="3"/>
        <v>1</v>
      </c>
    </row>
    <row r="58" spans="1:5" x14ac:dyDescent="0.3">
      <c r="A58" s="41">
        <v>57</v>
      </c>
      <c r="B58" s="41">
        <f t="shared" si="0"/>
        <v>0</v>
      </c>
      <c r="C58" s="41">
        <f t="shared" si="1"/>
        <v>0</v>
      </c>
      <c r="D58" s="41">
        <f t="shared" si="2"/>
        <v>0</v>
      </c>
      <c r="E58" s="55" t="b">
        <f t="shared" si="3"/>
        <v>1</v>
      </c>
    </row>
    <row r="59" spans="1:5" x14ac:dyDescent="0.3">
      <c r="A59" s="41">
        <v>58</v>
      </c>
      <c r="B59" s="41">
        <f t="shared" si="0"/>
        <v>0</v>
      </c>
      <c r="C59" s="41">
        <f t="shared" si="1"/>
        <v>0</v>
      </c>
      <c r="D59" s="41">
        <f t="shared" si="2"/>
        <v>0</v>
      </c>
      <c r="E59" s="55" t="b">
        <f t="shared" si="3"/>
        <v>1</v>
      </c>
    </row>
    <row r="60" spans="1:5" x14ac:dyDescent="0.3">
      <c r="A60" s="41">
        <v>59</v>
      </c>
      <c r="B60" s="41">
        <f t="shared" si="0"/>
        <v>0</v>
      </c>
      <c r="C60" s="41" t="str">
        <f t="shared" si="1"/>
        <v xml:space="preserve"> </v>
      </c>
      <c r="D60" s="41" t="str">
        <f t="shared" si="2"/>
        <v xml:space="preserve"> </v>
      </c>
      <c r="E60" s="55" t="b">
        <f t="shared" si="3"/>
        <v>0</v>
      </c>
    </row>
    <row r="61" spans="1:5" x14ac:dyDescent="0.3">
      <c r="A61" s="41">
        <v>60</v>
      </c>
      <c r="B61" s="41">
        <f t="shared" si="0"/>
        <v>0</v>
      </c>
      <c r="C61" s="41">
        <f t="shared" si="1"/>
        <v>0</v>
      </c>
      <c r="D61" s="41">
        <f t="shared" si="2"/>
        <v>0</v>
      </c>
      <c r="E61" s="55" t="b">
        <f t="shared" si="3"/>
        <v>1</v>
      </c>
    </row>
    <row r="62" spans="1:5" x14ac:dyDescent="0.3">
      <c r="A62" s="41">
        <v>61</v>
      </c>
      <c r="B62" s="41">
        <f t="shared" si="0"/>
        <v>0</v>
      </c>
      <c r="C62" s="41">
        <f t="shared" si="1"/>
        <v>0</v>
      </c>
      <c r="D62" s="41">
        <f t="shared" si="2"/>
        <v>0</v>
      </c>
      <c r="E62" s="55" t="b">
        <f t="shared" si="3"/>
        <v>1</v>
      </c>
    </row>
    <row r="63" spans="1:5" x14ac:dyDescent="0.3">
      <c r="A63" s="41">
        <v>62</v>
      </c>
      <c r="B63" s="41">
        <f t="shared" si="0"/>
        <v>0</v>
      </c>
      <c r="C63" s="41">
        <f t="shared" si="1"/>
        <v>0</v>
      </c>
      <c r="D63" s="41">
        <f t="shared" si="2"/>
        <v>0</v>
      </c>
      <c r="E63" s="55" t="b">
        <f t="shared" si="3"/>
        <v>1</v>
      </c>
    </row>
    <row r="64" spans="1:5" x14ac:dyDescent="0.3">
      <c r="A64" s="41">
        <v>63</v>
      </c>
      <c r="B64" s="41">
        <f t="shared" si="0"/>
        <v>0</v>
      </c>
      <c r="C64" s="41">
        <f t="shared" si="1"/>
        <v>0</v>
      </c>
      <c r="D64" s="41">
        <f t="shared" si="2"/>
        <v>0</v>
      </c>
      <c r="E64" s="55" t="b">
        <f t="shared" si="3"/>
        <v>1</v>
      </c>
    </row>
    <row r="65" spans="1:5" x14ac:dyDescent="0.3">
      <c r="A65" s="41">
        <v>64</v>
      </c>
      <c r="B65" s="41">
        <f t="shared" si="0"/>
        <v>0</v>
      </c>
      <c r="C65" s="41">
        <f t="shared" si="1"/>
        <v>0</v>
      </c>
      <c r="D65" s="41">
        <f t="shared" si="2"/>
        <v>0</v>
      </c>
      <c r="E65" s="55" t="b">
        <f t="shared" si="3"/>
        <v>1</v>
      </c>
    </row>
    <row r="66" spans="1:5" x14ac:dyDescent="0.3">
      <c r="A66" s="41">
        <v>65</v>
      </c>
      <c r="B66" s="41">
        <f t="shared" ref="B66:B129" si="4">VLOOKUP(A66,AQAP1,3,FALSE)</f>
        <v>0</v>
      </c>
      <c r="C66" s="41">
        <f t="shared" ref="C66:C129" si="5">VLOOKUP(A66,AQAP2, 3, FALSE)</f>
        <v>0</v>
      </c>
      <c r="D66" s="41">
        <f t="shared" ref="D66:D129" si="6">VLOOKUP(A66,AQAP3, 3, FALSE)</f>
        <v>0</v>
      </c>
      <c r="E66" s="55" t="b">
        <f t="shared" si="3"/>
        <v>1</v>
      </c>
    </row>
    <row r="67" spans="1:5" x14ac:dyDescent="0.3">
      <c r="A67" s="41">
        <v>66</v>
      </c>
      <c r="B67" s="41">
        <f t="shared" si="4"/>
        <v>0</v>
      </c>
      <c r="C67" s="41">
        <f t="shared" si="5"/>
        <v>0</v>
      </c>
      <c r="D67" s="41">
        <f t="shared" si="6"/>
        <v>0</v>
      </c>
      <c r="E67" s="55" t="b">
        <f t="shared" ref="E67:E130" si="7">EXACT(B67,C67)</f>
        <v>1</v>
      </c>
    </row>
    <row r="68" spans="1:5" x14ac:dyDescent="0.3">
      <c r="A68" s="41">
        <v>67</v>
      </c>
      <c r="B68" s="41">
        <f t="shared" si="4"/>
        <v>0</v>
      </c>
      <c r="C68" s="41">
        <f t="shared" si="5"/>
        <v>0</v>
      </c>
      <c r="D68" s="41">
        <f t="shared" si="6"/>
        <v>0</v>
      </c>
      <c r="E68" s="55" t="b">
        <f t="shared" si="7"/>
        <v>1</v>
      </c>
    </row>
    <row r="69" spans="1:5" x14ac:dyDescent="0.3">
      <c r="A69" s="41">
        <v>68</v>
      </c>
      <c r="B69" s="41">
        <f t="shared" si="4"/>
        <v>0</v>
      </c>
      <c r="C69" s="41">
        <f t="shared" si="5"/>
        <v>0</v>
      </c>
      <c r="D69" s="41">
        <f t="shared" si="6"/>
        <v>0</v>
      </c>
      <c r="E69" s="55" t="b">
        <f t="shared" si="7"/>
        <v>1</v>
      </c>
    </row>
    <row r="70" spans="1:5" x14ac:dyDescent="0.3">
      <c r="A70" s="41">
        <v>69</v>
      </c>
      <c r="B70" s="41">
        <f t="shared" si="4"/>
        <v>0</v>
      </c>
      <c r="C70" s="41">
        <f t="shared" si="5"/>
        <v>0</v>
      </c>
      <c r="D70" s="41">
        <f t="shared" si="6"/>
        <v>0</v>
      </c>
      <c r="E70" s="55" t="b">
        <f t="shared" si="7"/>
        <v>1</v>
      </c>
    </row>
    <row r="71" spans="1:5" x14ac:dyDescent="0.3">
      <c r="A71" s="41">
        <v>70</v>
      </c>
      <c r="B71" s="41">
        <f t="shared" si="4"/>
        <v>0</v>
      </c>
      <c r="C71" s="41">
        <f t="shared" si="5"/>
        <v>0</v>
      </c>
      <c r="D71" s="41">
        <f t="shared" si="6"/>
        <v>0</v>
      </c>
      <c r="E71" s="55" t="b">
        <f t="shared" si="7"/>
        <v>1</v>
      </c>
    </row>
    <row r="72" spans="1:5" x14ac:dyDescent="0.3">
      <c r="A72" s="41">
        <v>71</v>
      </c>
      <c r="B72" s="41">
        <f t="shared" si="4"/>
        <v>0</v>
      </c>
      <c r="C72" s="41">
        <f t="shared" si="5"/>
        <v>0</v>
      </c>
      <c r="D72" s="41">
        <f t="shared" si="6"/>
        <v>0</v>
      </c>
      <c r="E72" s="55" t="b">
        <f t="shared" si="7"/>
        <v>1</v>
      </c>
    </row>
    <row r="73" spans="1:5" x14ac:dyDescent="0.3">
      <c r="A73" s="41">
        <v>72</v>
      </c>
      <c r="B73" s="41">
        <f t="shared" si="4"/>
        <v>0</v>
      </c>
      <c r="C73" s="41">
        <f t="shared" si="5"/>
        <v>0</v>
      </c>
      <c r="D73" s="41">
        <f t="shared" si="6"/>
        <v>0</v>
      </c>
      <c r="E73" s="55" t="b">
        <f t="shared" si="7"/>
        <v>1</v>
      </c>
    </row>
    <row r="74" spans="1:5" x14ac:dyDescent="0.3">
      <c r="A74" s="41">
        <v>73</v>
      </c>
      <c r="B74" s="41">
        <f t="shared" si="4"/>
        <v>0</v>
      </c>
      <c r="C74" s="41">
        <f t="shared" si="5"/>
        <v>0</v>
      </c>
      <c r="D74" s="41">
        <f t="shared" si="6"/>
        <v>0</v>
      </c>
      <c r="E74" s="55" t="b">
        <f t="shared" si="7"/>
        <v>1</v>
      </c>
    </row>
    <row r="75" spans="1:5" x14ac:dyDescent="0.3">
      <c r="A75" s="41">
        <v>74</v>
      </c>
      <c r="B75" s="41">
        <f t="shared" si="4"/>
        <v>0</v>
      </c>
      <c r="C75" s="41">
        <f t="shared" si="5"/>
        <v>0</v>
      </c>
      <c r="D75" s="41">
        <f t="shared" si="6"/>
        <v>0</v>
      </c>
      <c r="E75" s="55" t="b">
        <f t="shared" si="7"/>
        <v>1</v>
      </c>
    </row>
    <row r="76" spans="1:5" x14ac:dyDescent="0.3">
      <c r="A76" s="41">
        <v>75</v>
      </c>
      <c r="B76" s="41">
        <f t="shared" si="4"/>
        <v>0</v>
      </c>
      <c r="C76" s="41">
        <f t="shared" si="5"/>
        <v>0</v>
      </c>
      <c r="D76" s="41">
        <f t="shared" si="6"/>
        <v>0</v>
      </c>
      <c r="E76" s="55" t="b">
        <f t="shared" si="7"/>
        <v>1</v>
      </c>
    </row>
    <row r="77" spans="1:5" x14ac:dyDescent="0.3">
      <c r="A77" s="41">
        <v>76</v>
      </c>
      <c r="B77" s="41">
        <f t="shared" si="4"/>
        <v>0</v>
      </c>
      <c r="C77" s="41">
        <f t="shared" si="5"/>
        <v>0</v>
      </c>
      <c r="D77" s="41">
        <f t="shared" si="6"/>
        <v>0</v>
      </c>
      <c r="E77" s="55" t="b">
        <f t="shared" si="7"/>
        <v>1</v>
      </c>
    </row>
    <row r="78" spans="1:5" x14ac:dyDescent="0.3">
      <c r="A78" s="41">
        <v>77</v>
      </c>
      <c r="B78" s="41">
        <f t="shared" si="4"/>
        <v>0</v>
      </c>
      <c r="C78" s="41">
        <f t="shared" si="5"/>
        <v>0</v>
      </c>
      <c r="D78" s="41">
        <f t="shared" si="6"/>
        <v>0</v>
      </c>
      <c r="E78" s="55" t="b">
        <f t="shared" si="7"/>
        <v>1</v>
      </c>
    </row>
    <row r="79" spans="1:5" x14ac:dyDescent="0.3">
      <c r="A79" s="41">
        <v>78</v>
      </c>
      <c r="B79" s="41">
        <f t="shared" si="4"/>
        <v>0</v>
      </c>
      <c r="C79" s="41">
        <f t="shared" si="5"/>
        <v>0</v>
      </c>
      <c r="D79" s="41">
        <f t="shared" si="6"/>
        <v>0</v>
      </c>
      <c r="E79" s="55" t="b">
        <f t="shared" si="7"/>
        <v>1</v>
      </c>
    </row>
    <row r="80" spans="1:5" x14ac:dyDescent="0.3">
      <c r="A80" s="41">
        <v>79</v>
      </c>
      <c r="B80" s="41">
        <f t="shared" si="4"/>
        <v>0</v>
      </c>
      <c r="C80" s="41">
        <f t="shared" si="5"/>
        <v>0</v>
      </c>
      <c r="D80" s="41">
        <f t="shared" si="6"/>
        <v>0</v>
      </c>
      <c r="E80" s="55" t="b">
        <f t="shared" si="7"/>
        <v>1</v>
      </c>
    </row>
    <row r="81" spans="1:5" x14ac:dyDescent="0.3">
      <c r="A81" s="41">
        <v>80</v>
      </c>
      <c r="B81" s="41">
        <f t="shared" si="4"/>
        <v>0</v>
      </c>
      <c r="C81" s="41">
        <f t="shared" si="5"/>
        <v>0</v>
      </c>
      <c r="D81" s="41">
        <f t="shared" si="6"/>
        <v>0</v>
      </c>
      <c r="E81" s="55" t="b">
        <f t="shared" si="7"/>
        <v>1</v>
      </c>
    </row>
    <row r="82" spans="1:5" x14ac:dyDescent="0.3">
      <c r="A82" s="41">
        <v>81</v>
      </c>
      <c r="B82" s="41">
        <f t="shared" si="4"/>
        <v>0</v>
      </c>
      <c r="C82" s="41">
        <f t="shared" si="5"/>
        <v>0</v>
      </c>
      <c r="D82" s="41">
        <f t="shared" si="6"/>
        <v>0</v>
      </c>
      <c r="E82" s="55" t="b">
        <f t="shared" si="7"/>
        <v>1</v>
      </c>
    </row>
    <row r="83" spans="1:5" x14ac:dyDescent="0.3">
      <c r="A83" s="41">
        <v>82</v>
      </c>
      <c r="B83" s="41">
        <f t="shared" si="4"/>
        <v>0</v>
      </c>
      <c r="C83" s="41">
        <f t="shared" si="5"/>
        <v>0</v>
      </c>
      <c r="D83" s="41">
        <f t="shared" si="6"/>
        <v>0</v>
      </c>
      <c r="E83" s="55" t="b">
        <f t="shared" si="7"/>
        <v>1</v>
      </c>
    </row>
    <row r="84" spans="1:5" x14ac:dyDescent="0.3">
      <c r="A84" s="41">
        <v>83</v>
      </c>
      <c r="B84" s="41">
        <f t="shared" si="4"/>
        <v>0</v>
      </c>
      <c r="C84" s="41">
        <f t="shared" si="5"/>
        <v>0</v>
      </c>
      <c r="D84" s="41">
        <f t="shared" si="6"/>
        <v>0</v>
      </c>
      <c r="E84" s="55" t="b">
        <f t="shared" si="7"/>
        <v>1</v>
      </c>
    </row>
    <row r="85" spans="1:5" x14ac:dyDescent="0.3">
      <c r="A85" s="41">
        <v>84</v>
      </c>
      <c r="B85" s="41">
        <f t="shared" si="4"/>
        <v>0</v>
      </c>
      <c r="C85" s="41">
        <f t="shared" si="5"/>
        <v>0</v>
      </c>
      <c r="D85" s="41">
        <f t="shared" si="6"/>
        <v>0</v>
      </c>
      <c r="E85" s="55" t="b">
        <f t="shared" si="7"/>
        <v>1</v>
      </c>
    </row>
    <row r="86" spans="1:5" x14ac:dyDescent="0.3">
      <c r="A86" s="41">
        <v>85</v>
      </c>
      <c r="B86" s="41">
        <f t="shared" si="4"/>
        <v>0</v>
      </c>
      <c r="C86" s="41">
        <f t="shared" si="5"/>
        <v>0</v>
      </c>
      <c r="D86" s="41">
        <f t="shared" si="6"/>
        <v>0</v>
      </c>
      <c r="E86" s="55" t="b">
        <f t="shared" si="7"/>
        <v>1</v>
      </c>
    </row>
    <row r="87" spans="1:5" x14ac:dyDescent="0.3">
      <c r="A87" s="41">
        <v>86</v>
      </c>
      <c r="B87" s="41">
        <f t="shared" si="4"/>
        <v>0</v>
      </c>
      <c r="C87" s="41">
        <f t="shared" si="5"/>
        <v>0</v>
      </c>
      <c r="D87" s="41">
        <f t="shared" si="6"/>
        <v>0</v>
      </c>
      <c r="E87" s="55" t="b">
        <f t="shared" si="7"/>
        <v>1</v>
      </c>
    </row>
    <row r="88" spans="1:5" x14ac:dyDescent="0.3">
      <c r="A88" s="41">
        <v>87</v>
      </c>
      <c r="B88" s="41">
        <f t="shared" si="4"/>
        <v>0</v>
      </c>
      <c r="C88" s="41">
        <f t="shared" si="5"/>
        <v>0</v>
      </c>
      <c r="D88" s="41">
        <f t="shared" si="6"/>
        <v>0</v>
      </c>
      <c r="E88" s="55" t="b">
        <f t="shared" si="7"/>
        <v>1</v>
      </c>
    </row>
    <row r="89" spans="1:5" x14ac:dyDescent="0.3">
      <c r="A89" s="41">
        <v>88</v>
      </c>
      <c r="B89" s="41">
        <f t="shared" si="4"/>
        <v>0</v>
      </c>
      <c r="C89" s="41">
        <f t="shared" si="5"/>
        <v>0</v>
      </c>
      <c r="D89" s="41">
        <f t="shared" si="6"/>
        <v>0</v>
      </c>
      <c r="E89" s="55" t="b">
        <f t="shared" si="7"/>
        <v>1</v>
      </c>
    </row>
    <row r="90" spans="1:5" x14ac:dyDescent="0.3">
      <c r="A90" s="41">
        <v>89</v>
      </c>
      <c r="B90" s="41">
        <f t="shared" si="4"/>
        <v>0</v>
      </c>
      <c r="C90" s="41">
        <f t="shared" si="5"/>
        <v>0</v>
      </c>
      <c r="D90" s="41">
        <f t="shared" si="6"/>
        <v>0</v>
      </c>
      <c r="E90" s="55" t="b">
        <f t="shared" si="7"/>
        <v>1</v>
      </c>
    </row>
    <row r="91" spans="1:5" x14ac:dyDescent="0.3">
      <c r="A91" s="41">
        <v>90</v>
      </c>
      <c r="B91" s="41">
        <f t="shared" si="4"/>
        <v>0</v>
      </c>
      <c r="C91" s="41">
        <f t="shared" si="5"/>
        <v>0</v>
      </c>
      <c r="D91" s="41">
        <f t="shared" si="6"/>
        <v>0</v>
      </c>
      <c r="E91" s="55" t="b">
        <f t="shared" si="7"/>
        <v>1</v>
      </c>
    </row>
    <row r="92" spans="1:5" x14ac:dyDescent="0.3">
      <c r="A92" s="41">
        <v>91</v>
      </c>
      <c r="B92" s="41">
        <f t="shared" si="4"/>
        <v>0</v>
      </c>
      <c r="C92" s="41">
        <f t="shared" si="5"/>
        <v>0</v>
      </c>
      <c r="D92" s="41">
        <f t="shared" si="6"/>
        <v>0</v>
      </c>
      <c r="E92" s="55" t="b">
        <f t="shared" si="7"/>
        <v>1</v>
      </c>
    </row>
    <row r="93" spans="1:5" x14ac:dyDescent="0.3">
      <c r="A93" s="41">
        <v>92</v>
      </c>
      <c r="B93" s="41">
        <f t="shared" si="4"/>
        <v>0</v>
      </c>
      <c r="C93" s="41">
        <f t="shared" si="5"/>
        <v>0</v>
      </c>
      <c r="D93" s="41">
        <f t="shared" si="6"/>
        <v>0</v>
      </c>
      <c r="E93" s="55" t="b">
        <f t="shared" si="7"/>
        <v>1</v>
      </c>
    </row>
    <row r="94" spans="1:5" x14ac:dyDescent="0.3">
      <c r="A94" s="41">
        <v>93</v>
      </c>
      <c r="B94" s="41">
        <f t="shared" si="4"/>
        <v>0</v>
      </c>
      <c r="C94" s="41">
        <f t="shared" si="5"/>
        <v>0</v>
      </c>
      <c r="D94" s="41">
        <f t="shared" si="6"/>
        <v>0</v>
      </c>
      <c r="E94" s="55" t="b">
        <f t="shared" si="7"/>
        <v>1</v>
      </c>
    </row>
    <row r="95" spans="1:5" x14ac:dyDescent="0.3">
      <c r="A95" s="41">
        <v>94</v>
      </c>
      <c r="B95" s="41">
        <f t="shared" si="4"/>
        <v>0</v>
      </c>
      <c r="C95" s="41">
        <f t="shared" si="5"/>
        <v>0</v>
      </c>
      <c r="D95" s="41">
        <f t="shared" si="6"/>
        <v>0</v>
      </c>
      <c r="E95" s="55" t="b">
        <f t="shared" si="7"/>
        <v>1</v>
      </c>
    </row>
    <row r="96" spans="1:5" x14ac:dyDescent="0.3">
      <c r="A96" s="41">
        <v>95</v>
      </c>
      <c r="B96" s="41">
        <f t="shared" si="4"/>
        <v>0</v>
      </c>
      <c r="C96" s="41">
        <f t="shared" si="5"/>
        <v>0</v>
      </c>
      <c r="D96" s="41">
        <f t="shared" si="6"/>
        <v>0</v>
      </c>
      <c r="E96" s="55" t="b">
        <f t="shared" si="7"/>
        <v>1</v>
      </c>
    </row>
    <row r="97" spans="1:5" x14ac:dyDescent="0.3">
      <c r="A97" s="41">
        <v>96</v>
      </c>
      <c r="B97" s="41">
        <f t="shared" si="4"/>
        <v>0</v>
      </c>
      <c r="C97" s="41">
        <f t="shared" si="5"/>
        <v>0</v>
      </c>
      <c r="D97" s="41">
        <f t="shared" si="6"/>
        <v>0</v>
      </c>
      <c r="E97" s="55" t="b">
        <f t="shared" si="7"/>
        <v>1</v>
      </c>
    </row>
    <row r="98" spans="1:5" x14ac:dyDescent="0.3">
      <c r="A98" s="41">
        <v>97</v>
      </c>
      <c r="B98" s="41">
        <f t="shared" si="4"/>
        <v>0</v>
      </c>
      <c r="C98" s="41">
        <f t="shared" si="5"/>
        <v>0</v>
      </c>
      <c r="D98" s="41">
        <f t="shared" si="6"/>
        <v>0</v>
      </c>
      <c r="E98" s="55" t="b">
        <f t="shared" si="7"/>
        <v>1</v>
      </c>
    </row>
    <row r="99" spans="1:5" x14ac:dyDescent="0.3">
      <c r="A99" s="41">
        <v>98</v>
      </c>
      <c r="B99" s="41">
        <f t="shared" si="4"/>
        <v>0</v>
      </c>
      <c r="C99" s="41">
        <f t="shared" si="5"/>
        <v>0</v>
      </c>
      <c r="D99" s="41">
        <f t="shared" si="6"/>
        <v>0</v>
      </c>
      <c r="E99" s="55" t="b">
        <f t="shared" si="7"/>
        <v>1</v>
      </c>
    </row>
    <row r="100" spans="1:5" x14ac:dyDescent="0.3">
      <c r="A100" s="41">
        <v>99</v>
      </c>
      <c r="B100" s="41">
        <f t="shared" si="4"/>
        <v>0</v>
      </c>
      <c r="C100" s="41">
        <f t="shared" si="5"/>
        <v>0</v>
      </c>
      <c r="D100" s="41">
        <f t="shared" si="6"/>
        <v>0</v>
      </c>
      <c r="E100" s="55" t="b">
        <f t="shared" si="7"/>
        <v>1</v>
      </c>
    </row>
    <row r="101" spans="1:5" x14ac:dyDescent="0.3">
      <c r="A101" s="41">
        <v>100</v>
      </c>
      <c r="B101" s="41">
        <f t="shared" si="4"/>
        <v>0</v>
      </c>
      <c r="C101" s="41">
        <f t="shared" si="5"/>
        <v>0</v>
      </c>
      <c r="D101" s="41">
        <f t="shared" si="6"/>
        <v>0</v>
      </c>
      <c r="E101" s="55" t="b">
        <f t="shared" si="7"/>
        <v>1</v>
      </c>
    </row>
    <row r="102" spans="1:5" x14ac:dyDescent="0.3">
      <c r="A102" s="41">
        <v>101</v>
      </c>
      <c r="B102" s="41">
        <f t="shared" si="4"/>
        <v>0</v>
      </c>
      <c r="C102" s="41">
        <f t="shared" si="5"/>
        <v>0</v>
      </c>
      <c r="D102" s="41">
        <f t="shared" si="6"/>
        <v>0</v>
      </c>
      <c r="E102" s="55" t="b">
        <f t="shared" si="7"/>
        <v>1</v>
      </c>
    </row>
    <row r="103" spans="1:5" x14ac:dyDescent="0.3">
      <c r="A103" s="41">
        <v>102</v>
      </c>
      <c r="B103" s="41">
        <f t="shared" si="4"/>
        <v>0</v>
      </c>
      <c r="C103" s="41">
        <f t="shared" si="5"/>
        <v>0</v>
      </c>
      <c r="D103" s="41">
        <f t="shared" si="6"/>
        <v>0</v>
      </c>
      <c r="E103" s="55" t="b">
        <f t="shared" si="7"/>
        <v>1</v>
      </c>
    </row>
    <row r="104" spans="1:5" x14ac:dyDescent="0.3">
      <c r="A104" s="41">
        <v>103</v>
      </c>
      <c r="B104" s="41">
        <f t="shared" si="4"/>
        <v>0</v>
      </c>
      <c r="C104" s="41">
        <f t="shared" si="5"/>
        <v>0</v>
      </c>
      <c r="D104" s="41">
        <f t="shared" si="6"/>
        <v>0</v>
      </c>
      <c r="E104" s="55" t="b">
        <f t="shared" si="7"/>
        <v>1</v>
      </c>
    </row>
    <row r="105" spans="1:5" x14ac:dyDescent="0.3">
      <c r="A105" s="41">
        <v>104</v>
      </c>
      <c r="B105" s="41">
        <f t="shared" si="4"/>
        <v>0</v>
      </c>
      <c r="C105" s="41">
        <f t="shared" si="5"/>
        <v>0</v>
      </c>
      <c r="D105" s="41">
        <f t="shared" si="6"/>
        <v>0</v>
      </c>
      <c r="E105" s="55" t="b">
        <f t="shared" si="7"/>
        <v>1</v>
      </c>
    </row>
    <row r="106" spans="1:5" x14ac:dyDescent="0.3">
      <c r="A106" s="41">
        <v>105</v>
      </c>
      <c r="B106" s="41">
        <f t="shared" si="4"/>
        <v>0</v>
      </c>
      <c r="C106" s="41">
        <f t="shared" si="5"/>
        <v>0</v>
      </c>
      <c r="D106" s="41">
        <f t="shared" si="6"/>
        <v>0</v>
      </c>
      <c r="E106" s="55" t="b">
        <f t="shared" si="7"/>
        <v>1</v>
      </c>
    </row>
    <row r="107" spans="1:5" x14ac:dyDescent="0.3">
      <c r="A107" s="41">
        <v>106</v>
      </c>
      <c r="B107" s="41">
        <f t="shared" si="4"/>
        <v>0</v>
      </c>
      <c r="C107" s="41">
        <f t="shared" si="5"/>
        <v>0</v>
      </c>
      <c r="D107" s="41">
        <f t="shared" si="6"/>
        <v>0</v>
      </c>
      <c r="E107" s="55" t="b">
        <f t="shared" si="7"/>
        <v>1</v>
      </c>
    </row>
    <row r="108" spans="1:5" x14ac:dyDescent="0.3">
      <c r="A108" s="41">
        <v>107</v>
      </c>
      <c r="B108" s="41">
        <f t="shared" si="4"/>
        <v>0</v>
      </c>
      <c r="C108" s="41">
        <f t="shared" si="5"/>
        <v>0</v>
      </c>
      <c r="D108" s="41">
        <f t="shared" si="6"/>
        <v>0</v>
      </c>
      <c r="E108" s="55" t="b">
        <f t="shared" si="7"/>
        <v>1</v>
      </c>
    </row>
    <row r="109" spans="1:5" x14ac:dyDescent="0.3">
      <c r="A109" s="41">
        <v>108</v>
      </c>
      <c r="B109" s="41">
        <f t="shared" si="4"/>
        <v>0</v>
      </c>
      <c r="C109" s="41">
        <f t="shared" si="5"/>
        <v>0</v>
      </c>
      <c r="D109" s="41">
        <f t="shared" si="6"/>
        <v>0</v>
      </c>
      <c r="E109" s="55" t="b">
        <f t="shared" si="7"/>
        <v>1</v>
      </c>
    </row>
    <row r="110" spans="1:5" x14ac:dyDescent="0.3">
      <c r="A110" s="41">
        <v>109</v>
      </c>
      <c r="B110" s="41">
        <f t="shared" si="4"/>
        <v>0</v>
      </c>
      <c r="C110" s="41">
        <f t="shared" si="5"/>
        <v>0</v>
      </c>
      <c r="D110" s="41">
        <f t="shared" si="6"/>
        <v>0</v>
      </c>
      <c r="E110" s="55" t="b">
        <f t="shared" si="7"/>
        <v>1</v>
      </c>
    </row>
    <row r="111" spans="1:5" x14ac:dyDescent="0.3">
      <c r="A111" s="41">
        <v>110</v>
      </c>
      <c r="B111" s="41">
        <f t="shared" si="4"/>
        <v>0</v>
      </c>
      <c r="C111" s="41">
        <f t="shared" si="5"/>
        <v>0</v>
      </c>
      <c r="D111" s="41">
        <f t="shared" si="6"/>
        <v>0</v>
      </c>
      <c r="E111" s="55" t="b">
        <f t="shared" si="7"/>
        <v>1</v>
      </c>
    </row>
    <row r="112" spans="1:5" x14ac:dyDescent="0.3">
      <c r="A112" s="41">
        <v>111</v>
      </c>
      <c r="B112" s="41">
        <f t="shared" si="4"/>
        <v>0</v>
      </c>
      <c r="C112" s="41">
        <f t="shared" si="5"/>
        <v>0</v>
      </c>
      <c r="D112" s="41">
        <f t="shared" si="6"/>
        <v>0</v>
      </c>
      <c r="E112" s="55" t="b">
        <f t="shared" si="7"/>
        <v>1</v>
      </c>
    </row>
    <row r="113" spans="1:5" x14ac:dyDescent="0.3">
      <c r="A113" s="41">
        <v>112</v>
      </c>
      <c r="B113" s="41">
        <f t="shared" si="4"/>
        <v>0</v>
      </c>
      <c r="C113" s="41">
        <f t="shared" si="5"/>
        <v>0</v>
      </c>
      <c r="D113" s="41">
        <f t="shared" si="6"/>
        <v>0</v>
      </c>
      <c r="E113" s="55" t="b">
        <f t="shared" si="7"/>
        <v>1</v>
      </c>
    </row>
    <row r="114" spans="1:5" x14ac:dyDescent="0.3">
      <c r="A114" s="41">
        <v>113</v>
      </c>
      <c r="B114" s="41">
        <f t="shared" si="4"/>
        <v>0</v>
      </c>
      <c r="C114" s="41">
        <f t="shared" si="5"/>
        <v>0</v>
      </c>
      <c r="D114" s="41">
        <f t="shared" si="6"/>
        <v>0</v>
      </c>
      <c r="E114" s="55" t="b">
        <f t="shared" si="7"/>
        <v>1</v>
      </c>
    </row>
    <row r="115" spans="1:5" x14ac:dyDescent="0.3">
      <c r="A115" s="41">
        <v>114</v>
      </c>
      <c r="B115" s="41">
        <f t="shared" si="4"/>
        <v>0</v>
      </c>
      <c r="C115" s="41">
        <f t="shared" si="5"/>
        <v>0</v>
      </c>
      <c r="D115" s="41">
        <f t="shared" si="6"/>
        <v>0</v>
      </c>
      <c r="E115" s="55" t="b">
        <f t="shared" si="7"/>
        <v>1</v>
      </c>
    </row>
    <row r="116" spans="1:5" x14ac:dyDescent="0.3">
      <c r="A116" s="41">
        <v>115</v>
      </c>
      <c r="B116" s="41">
        <f t="shared" si="4"/>
        <v>0</v>
      </c>
      <c r="C116" s="41">
        <f t="shared" si="5"/>
        <v>0</v>
      </c>
      <c r="D116" s="41">
        <f t="shared" si="6"/>
        <v>0</v>
      </c>
      <c r="E116" s="55" t="b">
        <f t="shared" si="7"/>
        <v>1</v>
      </c>
    </row>
    <row r="117" spans="1:5" x14ac:dyDescent="0.3">
      <c r="A117" s="41">
        <v>116</v>
      </c>
      <c r="B117" s="41">
        <f t="shared" si="4"/>
        <v>0</v>
      </c>
      <c r="C117" s="41">
        <f t="shared" si="5"/>
        <v>0</v>
      </c>
      <c r="D117" s="41">
        <f t="shared" si="6"/>
        <v>0</v>
      </c>
      <c r="E117" s="55" t="b">
        <f t="shared" si="7"/>
        <v>1</v>
      </c>
    </row>
    <row r="118" spans="1:5" x14ac:dyDescent="0.3">
      <c r="A118" s="41">
        <v>117</v>
      </c>
      <c r="B118" s="41">
        <f t="shared" si="4"/>
        <v>0</v>
      </c>
      <c r="C118" s="41">
        <f t="shared" si="5"/>
        <v>0</v>
      </c>
      <c r="D118" s="41">
        <f t="shared" si="6"/>
        <v>0</v>
      </c>
      <c r="E118" s="55" t="b">
        <f t="shared" si="7"/>
        <v>1</v>
      </c>
    </row>
    <row r="119" spans="1:5" x14ac:dyDescent="0.3">
      <c r="A119" s="41">
        <v>118</v>
      </c>
      <c r="B119" s="41">
        <f t="shared" si="4"/>
        <v>0</v>
      </c>
      <c r="C119" s="41">
        <f t="shared" si="5"/>
        <v>0</v>
      </c>
      <c r="D119" s="41">
        <f t="shared" si="6"/>
        <v>0</v>
      </c>
      <c r="E119" s="55" t="b">
        <f t="shared" si="7"/>
        <v>1</v>
      </c>
    </row>
    <row r="120" spans="1:5" x14ac:dyDescent="0.3">
      <c r="A120" s="41">
        <v>119</v>
      </c>
      <c r="B120" s="41">
        <f t="shared" si="4"/>
        <v>0</v>
      </c>
      <c r="C120" s="41">
        <f t="shared" si="5"/>
        <v>0</v>
      </c>
      <c r="D120" s="41">
        <f t="shared" si="6"/>
        <v>0</v>
      </c>
      <c r="E120" s="55" t="b">
        <f t="shared" si="7"/>
        <v>1</v>
      </c>
    </row>
    <row r="121" spans="1:5" x14ac:dyDescent="0.3">
      <c r="A121" s="41">
        <v>120</v>
      </c>
      <c r="B121" s="41">
        <f t="shared" si="4"/>
        <v>0</v>
      </c>
      <c r="C121" s="41">
        <f t="shared" si="5"/>
        <v>0</v>
      </c>
      <c r="D121" s="41">
        <f t="shared" si="6"/>
        <v>0</v>
      </c>
      <c r="E121" s="55" t="b">
        <f t="shared" si="7"/>
        <v>1</v>
      </c>
    </row>
    <row r="122" spans="1:5" x14ac:dyDescent="0.3">
      <c r="A122" s="41">
        <v>121</v>
      </c>
      <c r="B122" s="41">
        <f t="shared" si="4"/>
        <v>0</v>
      </c>
      <c r="C122" s="41">
        <f t="shared" si="5"/>
        <v>0</v>
      </c>
      <c r="D122" s="41">
        <f t="shared" si="6"/>
        <v>0</v>
      </c>
      <c r="E122" s="55" t="b">
        <f t="shared" si="7"/>
        <v>1</v>
      </c>
    </row>
    <row r="123" spans="1:5" x14ac:dyDescent="0.3">
      <c r="A123" s="41">
        <v>122</v>
      </c>
      <c r="B123" s="41">
        <f t="shared" si="4"/>
        <v>0</v>
      </c>
      <c r="C123" s="41">
        <f t="shared" si="5"/>
        <v>0</v>
      </c>
      <c r="D123" s="41">
        <f t="shared" si="6"/>
        <v>0</v>
      </c>
      <c r="E123" s="55" t="b">
        <f t="shared" si="7"/>
        <v>1</v>
      </c>
    </row>
    <row r="124" spans="1:5" x14ac:dyDescent="0.3">
      <c r="A124" s="41">
        <v>123</v>
      </c>
      <c r="B124" s="41">
        <f t="shared" si="4"/>
        <v>0</v>
      </c>
      <c r="C124" s="41">
        <f t="shared" si="5"/>
        <v>0</v>
      </c>
      <c r="D124" s="41">
        <f t="shared" si="6"/>
        <v>0</v>
      </c>
      <c r="E124" s="55" t="b">
        <f t="shared" si="7"/>
        <v>1</v>
      </c>
    </row>
    <row r="125" spans="1:5" x14ac:dyDescent="0.3">
      <c r="A125" s="41">
        <v>124</v>
      </c>
      <c r="B125" s="41">
        <f t="shared" si="4"/>
        <v>0</v>
      </c>
      <c r="C125" s="41">
        <f t="shared" si="5"/>
        <v>0</v>
      </c>
      <c r="D125" s="41">
        <f t="shared" si="6"/>
        <v>0</v>
      </c>
      <c r="E125" s="55" t="b">
        <f t="shared" si="7"/>
        <v>1</v>
      </c>
    </row>
    <row r="126" spans="1:5" x14ac:dyDescent="0.3">
      <c r="A126" s="41">
        <v>125</v>
      </c>
      <c r="B126" s="41">
        <f t="shared" si="4"/>
        <v>0</v>
      </c>
      <c r="C126" s="41">
        <f t="shared" si="5"/>
        <v>0</v>
      </c>
      <c r="D126" s="41">
        <f t="shared" si="6"/>
        <v>0</v>
      </c>
      <c r="E126" s="55" t="b">
        <f t="shared" si="7"/>
        <v>1</v>
      </c>
    </row>
    <row r="127" spans="1:5" x14ac:dyDescent="0.3">
      <c r="A127" s="41">
        <v>126</v>
      </c>
      <c r="B127" s="41">
        <f t="shared" si="4"/>
        <v>0</v>
      </c>
      <c r="C127" s="41">
        <f t="shared" si="5"/>
        <v>0</v>
      </c>
      <c r="D127" s="41">
        <f t="shared" si="6"/>
        <v>0</v>
      </c>
      <c r="E127" s="55" t="b">
        <f t="shared" si="7"/>
        <v>1</v>
      </c>
    </row>
    <row r="128" spans="1:5" x14ac:dyDescent="0.3">
      <c r="A128" s="41">
        <v>127</v>
      </c>
      <c r="B128" s="41">
        <f t="shared" si="4"/>
        <v>0</v>
      </c>
      <c r="C128" s="41">
        <f t="shared" si="5"/>
        <v>0</v>
      </c>
      <c r="D128" s="41">
        <f t="shared" si="6"/>
        <v>0</v>
      </c>
      <c r="E128" s="55" t="b">
        <f t="shared" si="7"/>
        <v>1</v>
      </c>
    </row>
    <row r="129" spans="1:5" x14ac:dyDescent="0.3">
      <c r="A129" s="41">
        <v>128</v>
      </c>
      <c r="B129" s="41">
        <f t="shared" si="4"/>
        <v>0</v>
      </c>
      <c r="C129" s="41">
        <f t="shared" si="5"/>
        <v>0</v>
      </c>
      <c r="D129" s="41">
        <f t="shared" si="6"/>
        <v>0</v>
      </c>
      <c r="E129" s="55" t="b">
        <f t="shared" si="7"/>
        <v>1</v>
      </c>
    </row>
    <row r="130" spans="1:5" x14ac:dyDescent="0.3">
      <c r="A130" s="41">
        <v>129</v>
      </c>
      <c r="B130" s="41">
        <f t="shared" ref="B130:B193" si="8">VLOOKUP(A130,AQAP1,3,FALSE)</f>
        <v>0</v>
      </c>
      <c r="C130" s="41">
        <f t="shared" ref="C130:C193" si="9">VLOOKUP(A130,AQAP2, 3, FALSE)</f>
        <v>0</v>
      </c>
      <c r="D130" s="41">
        <f t="shared" ref="D130:D193" si="10">VLOOKUP(A130,AQAP3, 3, FALSE)</f>
        <v>0</v>
      </c>
      <c r="E130" s="55" t="b">
        <f t="shared" si="7"/>
        <v>1</v>
      </c>
    </row>
    <row r="131" spans="1:5" x14ac:dyDescent="0.3">
      <c r="A131" s="41">
        <v>130</v>
      </c>
      <c r="B131" s="41">
        <f t="shared" si="8"/>
        <v>0</v>
      </c>
      <c r="C131" s="41">
        <f t="shared" si="9"/>
        <v>0</v>
      </c>
      <c r="D131" s="41">
        <f t="shared" si="10"/>
        <v>0</v>
      </c>
      <c r="E131" s="55" t="b">
        <f t="shared" ref="E131:E194" si="11">EXACT(B131,C131)</f>
        <v>1</v>
      </c>
    </row>
    <row r="132" spans="1:5" x14ac:dyDescent="0.3">
      <c r="A132" s="41">
        <v>131</v>
      </c>
      <c r="B132" s="41">
        <f t="shared" si="8"/>
        <v>0</v>
      </c>
      <c r="C132" s="41">
        <f t="shared" si="9"/>
        <v>0</v>
      </c>
      <c r="D132" s="41">
        <f t="shared" si="10"/>
        <v>0</v>
      </c>
      <c r="E132" s="55" t="b">
        <f t="shared" si="11"/>
        <v>1</v>
      </c>
    </row>
    <row r="133" spans="1:5" x14ac:dyDescent="0.3">
      <c r="A133" s="41">
        <v>132</v>
      </c>
      <c r="B133" s="41">
        <f t="shared" si="8"/>
        <v>0</v>
      </c>
      <c r="C133" s="41">
        <f t="shared" si="9"/>
        <v>0</v>
      </c>
      <c r="D133" s="41">
        <f t="shared" si="10"/>
        <v>0</v>
      </c>
      <c r="E133" s="55" t="b">
        <f t="shared" si="11"/>
        <v>1</v>
      </c>
    </row>
    <row r="134" spans="1:5" x14ac:dyDescent="0.3">
      <c r="A134" s="41">
        <v>133</v>
      </c>
      <c r="B134" s="41">
        <f t="shared" si="8"/>
        <v>0</v>
      </c>
      <c r="C134" s="41">
        <f t="shared" si="9"/>
        <v>0</v>
      </c>
      <c r="D134" s="41">
        <f t="shared" si="10"/>
        <v>0</v>
      </c>
      <c r="E134" s="55" t="b">
        <f t="shared" si="11"/>
        <v>1</v>
      </c>
    </row>
    <row r="135" spans="1:5" x14ac:dyDescent="0.3">
      <c r="A135" s="41">
        <v>134</v>
      </c>
      <c r="B135" s="41">
        <f t="shared" si="8"/>
        <v>0</v>
      </c>
      <c r="C135" s="41">
        <f t="shared" si="9"/>
        <v>0</v>
      </c>
      <c r="D135" s="41">
        <f t="shared" si="10"/>
        <v>0</v>
      </c>
      <c r="E135" s="55" t="b">
        <f t="shared" si="11"/>
        <v>1</v>
      </c>
    </row>
    <row r="136" spans="1:5" x14ac:dyDescent="0.3">
      <c r="A136" s="41">
        <v>135</v>
      </c>
      <c r="B136" s="41">
        <f t="shared" si="8"/>
        <v>0</v>
      </c>
      <c r="C136" s="41">
        <f t="shared" si="9"/>
        <v>0</v>
      </c>
      <c r="D136" s="41">
        <f t="shared" si="10"/>
        <v>0</v>
      </c>
      <c r="E136" s="55" t="b">
        <f t="shared" si="11"/>
        <v>1</v>
      </c>
    </row>
    <row r="137" spans="1:5" x14ac:dyDescent="0.3">
      <c r="A137" s="41">
        <v>136</v>
      </c>
      <c r="B137" s="41">
        <f t="shared" si="8"/>
        <v>0</v>
      </c>
      <c r="C137" s="41">
        <f t="shared" si="9"/>
        <v>0</v>
      </c>
      <c r="D137" s="41">
        <f t="shared" si="10"/>
        <v>0</v>
      </c>
      <c r="E137" s="55" t="b">
        <f t="shared" si="11"/>
        <v>1</v>
      </c>
    </row>
    <row r="138" spans="1:5" x14ac:dyDescent="0.3">
      <c r="A138" s="41">
        <v>137</v>
      </c>
      <c r="B138" s="41">
        <f t="shared" si="8"/>
        <v>0</v>
      </c>
      <c r="C138" s="41">
        <f t="shared" si="9"/>
        <v>0</v>
      </c>
      <c r="D138" s="41">
        <f t="shared" si="10"/>
        <v>0</v>
      </c>
      <c r="E138" s="55" t="b">
        <f t="shared" si="11"/>
        <v>1</v>
      </c>
    </row>
    <row r="139" spans="1:5" x14ac:dyDescent="0.3">
      <c r="A139" s="41">
        <v>138</v>
      </c>
      <c r="B139" s="41">
        <f t="shared" si="8"/>
        <v>0</v>
      </c>
      <c r="C139" s="41">
        <f t="shared" si="9"/>
        <v>0</v>
      </c>
      <c r="D139" s="41">
        <f t="shared" si="10"/>
        <v>0</v>
      </c>
      <c r="E139" s="55" t="b">
        <f t="shared" si="11"/>
        <v>1</v>
      </c>
    </row>
    <row r="140" spans="1:5" x14ac:dyDescent="0.3">
      <c r="A140" s="41">
        <v>139</v>
      </c>
      <c r="B140" s="41">
        <f t="shared" si="8"/>
        <v>0</v>
      </c>
      <c r="C140" s="41">
        <f t="shared" si="9"/>
        <v>0</v>
      </c>
      <c r="D140" s="41">
        <f t="shared" si="10"/>
        <v>0</v>
      </c>
      <c r="E140" s="55" t="b">
        <f t="shared" si="11"/>
        <v>1</v>
      </c>
    </row>
    <row r="141" spans="1:5" x14ac:dyDescent="0.3">
      <c r="A141" s="41">
        <v>140</v>
      </c>
      <c r="B141" s="41">
        <f t="shared" si="8"/>
        <v>0</v>
      </c>
      <c r="C141" s="41">
        <f t="shared" si="9"/>
        <v>0</v>
      </c>
      <c r="D141" s="41">
        <f t="shared" si="10"/>
        <v>0</v>
      </c>
      <c r="E141" s="55" t="b">
        <f t="shared" si="11"/>
        <v>1</v>
      </c>
    </row>
    <row r="142" spans="1:5" x14ac:dyDescent="0.3">
      <c r="A142" s="41">
        <v>141</v>
      </c>
      <c r="B142" s="41">
        <f t="shared" si="8"/>
        <v>0</v>
      </c>
      <c r="C142" s="41">
        <f t="shared" si="9"/>
        <v>0</v>
      </c>
      <c r="D142" s="41">
        <f t="shared" si="10"/>
        <v>0</v>
      </c>
      <c r="E142" s="55" t="b">
        <f t="shared" si="11"/>
        <v>1</v>
      </c>
    </row>
    <row r="143" spans="1:5" x14ac:dyDescent="0.3">
      <c r="A143" s="41">
        <v>142</v>
      </c>
      <c r="B143" s="41">
        <f t="shared" si="8"/>
        <v>0</v>
      </c>
      <c r="C143" s="41">
        <f t="shared" si="9"/>
        <v>0</v>
      </c>
      <c r="D143" s="41">
        <f t="shared" si="10"/>
        <v>0</v>
      </c>
      <c r="E143" s="55" t="b">
        <f t="shared" si="11"/>
        <v>1</v>
      </c>
    </row>
    <row r="144" spans="1:5" x14ac:dyDescent="0.3">
      <c r="A144" s="41">
        <v>143</v>
      </c>
      <c r="B144" s="41">
        <f t="shared" si="8"/>
        <v>0</v>
      </c>
      <c r="C144" s="41">
        <f t="shared" si="9"/>
        <v>0</v>
      </c>
      <c r="D144" s="41">
        <f t="shared" si="10"/>
        <v>0</v>
      </c>
      <c r="E144" s="55" t="b">
        <f t="shared" si="11"/>
        <v>1</v>
      </c>
    </row>
    <row r="145" spans="1:5" x14ac:dyDescent="0.3">
      <c r="A145" s="41">
        <v>144</v>
      </c>
      <c r="B145" s="41">
        <f t="shared" si="8"/>
        <v>0</v>
      </c>
      <c r="C145" s="41">
        <f t="shared" si="9"/>
        <v>0</v>
      </c>
      <c r="D145" s="41">
        <f t="shared" si="10"/>
        <v>0</v>
      </c>
      <c r="E145" s="55" t="b">
        <f t="shared" si="11"/>
        <v>1</v>
      </c>
    </row>
    <row r="146" spans="1:5" x14ac:dyDescent="0.3">
      <c r="A146" s="41">
        <v>145</v>
      </c>
      <c r="B146" s="41">
        <f t="shared" si="8"/>
        <v>0</v>
      </c>
      <c r="C146" s="41">
        <f t="shared" si="9"/>
        <v>0</v>
      </c>
      <c r="D146" s="41">
        <f t="shared" si="10"/>
        <v>0</v>
      </c>
      <c r="E146" s="55" t="b">
        <f t="shared" si="11"/>
        <v>1</v>
      </c>
    </row>
    <row r="147" spans="1:5" x14ac:dyDescent="0.3">
      <c r="A147" s="41">
        <v>146</v>
      </c>
      <c r="B147" s="41">
        <f t="shared" si="8"/>
        <v>0</v>
      </c>
      <c r="C147" s="41">
        <f t="shared" si="9"/>
        <v>0</v>
      </c>
      <c r="D147" s="41">
        <f t="shared" si="10"/>
        <v>0</v>
      </c>
      <c r="E147" s="55" t="b">
        <f t="shared" si="11"/>
        <v>1</v>
      </c>
    </row>
    <row r="148" spans="1:5" x14ac:dyDescent="0.3">
      <c r="A148" s="41">
        <v>147</v>
      </c>
      <c r="B148" s="41">
        <f t="shared" si="8"/>
        <v>0</v>
      </c>
      <c r="C148" s="41">
        <f t="shared" si="9"/>
        <v>0</v>
      </c>
      <c r="D148" s="41">
        <f t="shared" si="10"/>
        <v>0</v>
      </c>
      <c r="E148" s="55" t="b">
        <f t="shared" si="11"/>
        <v>1</v>
      </c>
    </row>
    <row r="149" spans="1:5" x14ac:dyDescent="0.3">
      <c r="A149" s="41">
        <v>148</v>
      </c>
      <c r="B149" s="41">
        <f t="shared" si="8"/>
        <v>0</v>
      </c>
      <c r="C149" s="41">
        <f t="shared" si="9"/>
        <v>0</v>
      </c>
      <c r="D149" s="41">
        <f t="shared" si="10"/>
        <v>0</v>
      </c>
      <c r="E149" s="55" t="b">
        <f t="shared" si="11"/>
        <v>1</v>
      </c>
    </row>
    <row r="150" spans="1:5" x14ac:dyDescent="0.3">
      <c r="A150" s="41">
        <v>149</v>
      </c>
      <c r="B150" s="41">
        <f t="shared" si="8"/>
        <v>0</v>
      </c>
      <c r="C150" s="41">
        <f t="shared" si="9"/>
        <v>0</v>
      </c>
      <c r="D150" s="41">
        <f t="shared" si="10"/>
        <v>0</v>
      </c>
      <c r="E150" s="55" t="b">
        <f t="shared" si="11"/>
        <v>1</v>
      </c>
    </row>
    <row r="151" spans="1:5" x14ac:dyDescent="0.3">
      <c r="A151" s="41">
        <v>150</v>
      </c>
      <c r="B151" s="41">
        <f t="shared" si="8"/>
        <v>0</v>
      </c>
      <c r="C151" s="41">
        <f t="shared" si="9"/>
        <v>0</v>
      </c>
      <c r="D151" s="41">
        <f t="shared" si="10"/>
        <v>0</v>
      </c>
      <c r="E151" s="55" t="b">
        <f t="shared" si="11"/>
        <v>1</v>
      </c>
    </row>
    <row r="152" spans="1:5" x14ac:dyDescent="0.3">
      <c r="A152" s="41">
        <v>151</v>
      </c>
      <c r="B152" s="41">
        <f t="shared" si="8"/>
        <v>0</v>
      </c>
      <c r="C152" s="41">
        <f t="shared" si="9"/>
        <v>0</v>
      </c>
      <c r="D152" s="41">
        <f t="shared" si="10"/>
        <v>0</v>
      </c>
      <c r="E152" s="55" t="b">
        <f t="shared" si="11"/>
        <v>1</v>
      </c>
    </row>
    <row r="153" spans="1:5" x14ac:dyDescent="0.3">
      <c r="A153" s="41">
        <v>152</v>
      </c>
      <c r="B153" s="41">
        <f t="shared" si="8"/>
        <v>0</v>
      </c>
      <c r="C153" s="41">
        <f t="shared" si="9"/>
        <v>0</v>
      </c>
      <c r="D153" s="41">
        <f t="shared" si="10"/>
        <v>0</v>
      </c>
      <c r="E153" s="55" t="b">
        <f t="shared" si="11"/>
        <v>1</v>
      </c>
    </row>
    <row r="154" spans="1:5" x14ac:dyDescent="0.3">
      <c r="A154" s="41">
        <v>153</v>
      </c>
      <c r="B154" s="41">
        <f t="shared" si="8"/>
        <v>0</v>
      </c>
      <c r="C154" s="41">
        <f t="shared" si="9"/>
        <v>0</v>
      </c>
      <c r="D154" s="41">
        <f t="shared" si="10"/>
        <v>0</v>
      </c>
      <c r="E154" s="55" t="b">
        <f t="shared" si="11"/>
        <v>1</v>
      </c>
    </row>
    <row r="155" spans="1:5" x14ac:dyDescent="0.3">
      <c r="A155" s="41">
        <v>154</v>
      </c>
      <c r="B155" s="41">
        <f t="shared" si="8"/>
        <v>0</v>
      </c>
      <c r="C155" s="41">
        <f t="shared" si="9"/>
        <v>0</v>
      </c>
      <c r="D155" s="41">
        <f t="shared" si="10"/>
        <v>0</v>
      </c>
      <c r="E155" s="55" t="b">
        <f t="shared" si="11"/>
        <v>1</v>
      </c>
    </row>
    <row r="156" spans="1:5" x14ac:dyDescent="0.3">
      <c r="A156" s="41">
        <v>155</v>
      </c>
      <c r="B156" s="41">
        <f t="shared" si="8"/>
        <v>0</v>
      </c>
      <c r="C156" s="41">
        <f t="shared" si="9"/>
        <v>0</v>
      </c>
      <c r="D156" s="41">
        <f t="shared" si="10"/>
        <v>0</v>
      </c>
      <c r="E156" s="55" t="b">
        <f t="shared" si="11"/>
        <v>1</v>
      </c>
    </row>
    <row r="157" spans="1:5" x14ac:dyDescent="0.3">
      <c r="A157" s="41">
        <v>156</v>
      </c>
      <c r="B157" s="41">
        <f t="shared" si="8"/>
        <v>0</v>
      </c>
      <c r="C157" s="41">
        <f t="shared" si="9"/>
        <v>0</v>
      </c>
      <c r="D157" s="41">
        <f t="shared" si="10"/>
        <v>0</v>
      </c>
      <c r="E157" s="55" t="b">
        <f t="shared" si="11"/>
        <v>1</v>
      </c>
    </row>
    <row r="158" spans="1:5" x14ac:dyDescent="0.3">
      <c r="A158" s="41">
        <v>157</v>
      </c>
      <c r="B158" s="41">
        <f t="shared" si="8"/>
        <v>0</v>
      </c>
      <c r="C158" s="41">
        <f t="shared" si="9"/>
        <v>0</v>
      </c>
      <c r="D158" s="41">
        <f t="shared" si="10"/>
        <v>0</v>
      </c>
      <c r="E158" s="55" t="b">
        <f t="shared" si="11"/>
        <v>1</v>
      </c>
    </row>
    <row r="159" spans="1:5" x14ac:dyDescent="0.3">
      <c r="A159" s="41">
        <v>158</v>
      </c>
      <c r="B159" s="41">
        <f t="shared" si="8"/>
        <v>0</v>
      </c>
      <c r="C159" s="41">
        <f t="shared" si="9"/>
        <v>0</v>
      </c>
      <c r="D159" s="41">
        <f t="shared" si="10"/>
        <v>0</v>
      </c>
      <c r="E159" s="55" t="b">
        <f t="shared" si="11"/>
        <v>1</v>
      </c>
    </row>
    <row r="160" spans="1:5" x14ac:dyDescent="0.3">
      <c r="A160" s="41">
        <v>159</v>
      </c>
      <c r="B160" s="41">
        <f t="shared" si="8"/>
        <v>0</v>
      </c>
      <c r="C160" s="41">
        <f t="shared" si="9"/>
        <v>0</v>
      </c>
      <c r="D160" s="41">
        <f t="shared" si="10"/>
        <v>0</v>
      </c>
      <c r="E160" s="55" t="b">
        <f t="shared" si="11"/>
        <v>1</v>
      </c>
    </row>
    <row r="161" spans="1:5" x14ac:dyDescent="0.3">
      <c r="A161" s="41">
        <v>160</v>
      </c>
      <c r="B161" s="41">
        <f t="shared" si="8"/>
        <v>0</v>
      </c>
      <c r="C161" s="41">
        <f t="shared" si="9"/>
        <v>0</v>
      </c>
      <c r="D161" s="41">
        <f t="shared" si="10"/>
        <v>0</v>
      </c>
      <c r="E161" s="55" t="b">
        <f t="shared" si="11"/>
        <v>1</v>
      </c>
    </row>
    <row r="162" spans="1:5" x14ac:dyDescent="0.3">
      <c r="A162" s="41">
        <v>161</v>
      </c>
      <c r="B162" s="41">
        <f t="shared" si="8"/>
        <v>0</v>
      </c>
      <c r="C162" s="41">
        <f t="shared" si="9"/>
        <v>0</v>
      </c>
      <c r="D162" s="41">
        <f t="shared" si="10"/>
        <v>0</v>
      </c>
      <c r="E162" s="55" t="b">
        <f t="shared" si="11"/>
        <v>1</v>
      </c>
    </row>
    <row r="163" spans="1:5" x14ac:dyDescent="0.3">
      <c r="A163" s="41">
        <v>162</v>
      </c>
      <c r="B163" s="41">
        <f t="shared" si="8"/>
        <v>0</v>
      </c>
      <c r="C163" s="41">
        <f t="shared" si="9"/>
        <v>0</v>
      </c>
      <c r="D163" s="41">
        <f t="shared" si="10"/>
        <v>0</v>
      </c>
      <c r="E163" s="55" t="b">
        <f t="shared" si="11"/>
        <v>1</v>
      </c>
    </row>
    <row r="164" spans="1:5" x14ac:dyDescent="0.3">
      <c r="A164" s="41">
        <v>163</v>
      </c>
      <c r="B164" s="41">
        <f t="shared" si="8"/>
        <v>0</v>
      </c>
      <c r="C164" s="41">
        <f t="shared" si="9"/>
        <v>0</v>
      </c>
      <c r="D164" s="41">
        <f t="shared" si="10"/>
        <v>0</v>
      </c>
      <c r="E164" s="55" t="b">
        <f t="shared" si="11"/>
        <v>1</v>
      </c>
    </row>
    <row r="165" spans="1:5" x14ac:dyDescent="0.3">
      <c r="A165" s="41">
        <v>164</v>
      </c>
      <c r="B165" s="41">
        <f t="shared" si="8"/>
        <v>0</v>
      </c>
      <c r="C165" s="41">
        <f t="shared" si="9"/>
        <v>0</v>
      </c>
      <c r="D165" s="41">
        <f t="shared" si="10"/>
        <v>0</v>
      </c>
      <c r="E165" s="55" t="b">
        <f t="shared" si="11"/>
        <v>1</v>
      </c>
    </row>
    <row r="166" spans="1:5" x14ac:dyDescent="0.3">
      <c r="A166" s="41">
        <v>165</v>
      </c>
      <c r="B166" s="41">
        <f t="shared" si="8"/>
        <v>0</v>
      </c>
      <c r="C166" s="41">
        <f t="shared" si="9"/>
        <v>0</v>
      </c>
      <c r="D166" s="41">
        <f t="shared" si="10"/>
        <v>0</v>
      </c>
      <c r="E166" s="55" t="b">
        <f t="shared" si="11"/>
        <v>1</v>
      </c>
    </row>
    <row r="167" spans="1:5" x14ac:dyDescent="0.3">
      <c r="A167" s="41">
        <v>166</v>
      </c>
      <c r="B167" s="41">
        <f t="shared" si="8"/>
        <v>0</v>
      </c>
      <c r="C167" s="41">
        <f t="shared" si="9"/>
        <v>0</v>
      </c>
      <c r="D167" s="41">
        <f t="shared" si="10"/>
        <v>0</v>
      </c>
      <c r="E167" s="55" t="b">
        <f t="shared" si="11"/>
        <v>1</v>
      </c>
    </row>
    <row r="168" spans="1:5" x14ac:dyDescent="0.3">
      <c r="A168" s="41">
        <v>167</v>
      </c>
      <c r="B168" s="41">
        <f t="shared" si="8"/>
        <v>0</v>
      </c>
      <c r="C168" s="41">
        <f t="shared" si="9"/>
        <v>0</v>
      </c>
      <c r="D168" s="41">
        <f t="shared" si="10"/>
        <v>0</v>
      </c>
      <c r="E168" s="55" t="b">
        <f t="shared" si="11"/>
        <v>1</v>
      </c>
    </row>
    <row r="169" spans="1:5" x14ac:dyDescent="0.3">
      <c r="A169" s="41">
        <v>168</v>
      </c>
      <c r="B169" s="41">
        <f t="shared" si="8"/>
        <v>0</v>
      </c>
      <c r="C169" s="41">
        <f t="shared" si="9"/>
        <v>0</v>
      </c>
      <c r="D169" s="41">
        <f t="shared" si="10"/>
        <v>0</v>
      </c>
      <c r="E169" s="55" t="b">
        <f t="shared" si="11"/>
        <v>1</v>
      </c>
    </row>
    <row r="170" spans="1:5" x14ac:dyDescent="0.3">
      <c r="A170" s="41">
        <v>169</v>
      </c>
      <c r="B170" s="41">
        <f t="shared" si="8"/>
        <v>0</v>
      </c>
      <c r="C170" s="41">
        <f t="shared" si="9"/>
        <v>0</v>
      </c>
      <c r="D170" s="41">
        <f t="shared" si="10"/>
        <v>0</v>
      </c>
      <c r="E170" s="55" t="b">
        <f t="shared" si="11"/>
        <v>1</v>
      </c>
    </row>
    <row r="171" spans="1:5" x14ac:dyDescent="0.3">
      <c r="A171" s="41">
        <v>170</v>
      </c>
      <c r="B171" s="41">
        <f t="shared" si="8"/>
        <v>0</v>
      </c>
      <c r="C171" s="41">
        <f t="shared" si="9"/>
        <v>0</v>
      </c>
      <c r="D171" s="41">
        <f t="shared" si="10"/>
        <v>0</v>
      </c>
      <c r="E171" s="55" t="b">
        <f t="shared" si="11"/>
        <v>1</v>
      </c>
    </row>
    <row r="172" spans="1:5" x14ac:dyDescent="0.3">
      <c r="A172" s="41">
        <v>171</v>
      </c>
      <c r="B172" s="41">
        <f t="shared" si="8"/>
        <v>0</v>
      </c>
      <c r="C172" s="41">
        <f t="shared" si="9"/>
        <v>0</v>
      </c>
      <c r="D172" s="41">
        <f t="shared" si="10"/>
        <v>0</v>
      </c>
      <c r="E172" s="55" t="b">
        <f t="shared" si="11"/>
        <v>1</v>
      </c>
    </row>
    <row r="173" spans="1:5" x14ac:dyDescent="0.3">
      <c r="A173" s="41">
        <v>172</v>
      </c>
      <c r="B173" s="41">
        <f t="shared" si="8"/>
        <v>0</v>
      </c>
      <c r="C173" s="41">
        <f t="shared" si="9"/>
        <v>0</v>
      </c>
      <c r="D173" s="41">
        <f t="shared" si="10"/>
        <v>0</v>
      </c>
      <c r="E173" s="55" t="b">
        <f t="shared" si="11"/>
        <v>1</v>
      </c>
    </row>
    <row r="174" spans="1:5" x14ac:dyDescent="0.3">
      <c r="A174" s="41">
        <v>173</v>
      </c>
      <c r="B174" s="41">
        <f t="shared" si="8"/>
        <v>0</v>
      </c>
      <c r="C174" s="41">
        <f t="shared" si="9"/>
        <v>0</v>
      </c>
      <c r="D174" s="41">
        <f t="shared" si="10"/>
        <v>0</v>
      </c>
      <c r="E174" s="55" t="b">
        <f t="shared" si="11"/>
        <v>1</v>
      </c>
    </row>
    <row r="175" spans="1:5" x14ac:dyDescent="0.3">
      <c r="A175" s="41">
        <v>174</v>
      </c>
      <c r="B175" s="41">
        <f t="shared" si="8"/>
        <v>0</v>
      </c>
      <c r="C175" s="41">
        <f t="shared" si="9"/>
        <v>0</v>
      </c>
      <c r="D175" s="41">
        <f t="shared" si="10"/>
        <v>0</v>
      </c>
      <c r="E175" s="55" t="b">
        <f t="shared" si="11"/>
        <v>1</v>
      </c>
    </row>
    <row r="176" spans="1:5" x14ac:dyDescent="0.3">
      <c r="A176" s="41">
        <v>175</v>
      </c>
      <c r="B176" s="41">
        <f t="shared" si="8"/>
        <v>0</v>
      </c>
      <c r="C176" s="41">
        <f t="shared" si="9"/>
        <v>0</v>
      </c>
      <c r="D176" s="41">
        <f t="shared" si="10"/>
        <v>0</v>
      </c>
      <c r="E176" s="55" t="b">
        <f t="shared" si="11"/>
        <v>1</v>
      </c>
    </row>
    <row r="177" spans="1:5" x14ac:dyDescent="0.3">
      <c r="A177" s="41">
        <v>176</v>
      </c>
      <c r="B177" s="41">
        <f t="shared" si="8"/>
        <v>0</v>
      </c>
      <c r="C177" s="41">
        <f t="shared" si="9"/>
        <v>0</v>
      </c>
      <c r="D177" s="41">
        <f t="shared" si="10"/>
        <v>0</v>
      </c>
      <c r="E177" s="55" t="b">
        <f t="shared" si="11"/>
        <v>1</v>
      </c>
    </row>
    <row r="178" spans="1:5" x14ac:dyDescent="0.3">
      <c r="A178" s="41">
        <v>177</v>
      </c>
      <c r="B178" s="41">
        <f t="shared" si="8"/>
        <v>0</v>
      </c>
      <c r="C178" s="41">
        <f t="shared" si="9"/>
        <v>0</v>
      </c>
      <c r="D178" s="41">
        <f t="shared" si="10"/>
        <v>0</v>
      </c>
      <c r="E178" s="55" t="b">
        <f t="shared" si="11"/>
        <v>1</v>
      </c>
    </row>
    <row r="179" spans="1:5" x14ac:dyDescent="0.3">
      <c r="A179" s="41">
        <v>178</v>
      </c>
      <c r="B179" s="41">
        <f t="shared" si="8"/>
        <v>0</v>
      </c>
      <c r="C179" s="41">
        <f t="shared" si="9"/>
        <v>0</v>
      </c>
      <c r="D179" s="41">
        <f t="shared" si="10"/>
        <v>0</v>
      </c>
      <c r="E179" s="55" t="b">
        <f t="shared" si="11"/>
        <v>1</v>
      </c>
    </row>
    <row r="180" spans="1:5" x14ac:dyDescent="0.3">
      <c r="A180" s="41">
        <v>179</v>
      </c>
      <c r="B180" s="41">
        <f t="shared" si="8"/>
        <v>0</v>
      </c>
      <c r="C180" s="41">
        <f t="shared" si="9"/>
        <v>0</v>
      </c>
      <c r="D180" s="41">
        <f t="shared" si="10"/>
        <v>0</v>
      </c>
      <c r="E180" s="55" t="b">
        <f t="shared" si="11"/>
        <v>1</v>
      </c>
    </row>
    <row r="181" spans="1:5" x14ac:dyDescent="0.3">
      <c r="A181" s="41">
        <v>180</v>
      </c>
      <c r="B181" s="41">
        <f t="shared" si="8"/>
        <v>0</v>
      </c>
      <c r="C181" s="41">
        <f t="shared" si="9"/>
        <v>0</v>
      </c>
      <c r="D181" s="41">
        <f t="shared" si="10"/>
        <v>0</v>
      </c>
      <c r="E181" s="55" t="b">
        <f t="shared" si="11"/>
        <v>1</v>
      </c>
    </row>
    <row r="182" spans="1:5" x14ac:dyDescent="0.3">
      <c r="A182" s="41">
        <v>181</v>
      </c>
      <c r="B182" s="41">
        <f t="shared" si="8"/>
        <v>0</v>
      </c>
      <c r="C182" s="41">
        <f t="shared" si="9"/>
        <v>0</v>
      </c>
      <c r="D182" s="41">
        <f t="shared" si="10"/>
        <v>0</v>
      </c>
      <c r="E182" s="55" t="b">
        <f t="shared" si="11"/>
        <v>1</v>
      </c>
    </row>
    <row r="183" spans="1:5" x14ac:dyDescent="0.3">
      <c r="A183" s="41">
        <v>182</v>
      </c>
      <c r="B183" s="41">
        <f t="shared" si="8"/>
        <v>0</v>
      </c>
      <c r="C183" s="41">
        <f t="shared" si="9"/>
        <v>0</v>
      </c>
      <c r="D183" s="41">
        <f t="shared" si="10"/>
        <v>0</v>
      </c>
      <c r="E183" s="55" t="b">
        <f t="shared" si="11"/>
        <v>1</v>
      </c>
    </row>
    <row r="184" spans="1:5" x14ac:dyDescent="0.3">
      <c r="A184" s="41">
        <v>183</v>
      </c>
      <c r="B184" s="41">
        <f t="shared" si="8"/>
        <v>0</v>
      </c>
      <c r="C184" s="41">
        <f t="shared" si="9"/>
        <v>0</v>
      </c>
      <c r="D184" s="41">
        <f t="shared" si="10"/>
        <v>0</v>
      </c>
      <c r="E184" s="55" t="b">
        <f t="shared" si="11"/>
        <v>1</v>
      </c>
    </row>
    <row r="185" spans="1:5" x14ac:dyDescent="0.3">
      <c r="A185" s="41">
        <v>184</v>
      </c>
      <c r="B185" s="41">
        <f t="shared" si="8"/>
        <v>0</v>
      </c>
      <c r="C185" s="41">
        <f t="shared" si="9"/>
        <v>0</v>
      </c>
      <c r="D185" s="41">
        <f t="shared" si="10"/>
        <v>0</v>
      </c>
      <c r="E185" s="55" t="b">
        <f t="shared" si="11"/>
        <v>1</v>
      </c>
    </row>
    <row r="186" spans="1:5" x14ac:dyDescent="0.3">
      <c r="A186" s="41">
        <v>185</v>
      </c>
      <c r="B186" s="41">
        <f t="shared" si="8"/>
        <v>0</v>
      </c>
      <c r="C186" s="41">
        <f t="shared" si="9"/>
        <v>0</v>
      </c>
      <c r="D186" s="41">
        <f t="shared" si="10"/>
        <v>0</v>
      </c>
      <c r="E186" s="55" t="b">
        <f t="shared" si="11"/>
        <v>1</v>
      </c>
    </row>
    <row r="187" spans="1:5" x14ac:dyDescent="0.3">
      <c r="A187" s="41">
        <v>186</v>
      </c>
      <c r="B187" s="41">
        <f t="shared" si="8"/>
        <v>0</v>
      </c>
      <c r="C187" s="41">
        <f t="shared" si="9"/>
        <v>0</v>
      </c>
      <c r="D187" s="41">
        <f t="shared" si="10"/>
        <v>0</v>
      </c>
      <c r="E187" s="55" t="b">
        <f t="shared" si="11"/>
        <v>1</v>
      </c>
    </row>
    <row r="188" spans="1:5" x14ac:dyDescent="0.3">
      <c r="A188" s="41">
        <v>187</v>
      </c>
      <c r="B188" s="41">
        <f t="shared" si="8"/>
        <v>0</v>
      </c>
      <c r="C188" s="41">
        <f t="shared" si="9"/>
        <v>0</v>
      </c>
      <c r="D188" s="41">
        <f t="shared" si="10"/>
        <v>0</v>
      </c>
      <c r="E188" s="55" t="b">
        <f t="shared" si="11"/>
        <v>1</v>
      </c>
    </row>
    <row r="189" spans="1:5" x14ac:dyDescent="0.3">
      <c r="A189" s="41">
        <v>188</v>
      </c>
      <c r="B189" s="41">
        <f t="shared" si="8"/>
        <v>0</v>
      </c>
      <c r="C189" s="41">
        <f t="shared" si="9"/>
        <v>0</v>
      </c>
      <c r="D189" s="41">
        <f t="shared" si="10"/>
        <v>0</v>
      </c>
      <c r="E189" s="55" t="b">
        <f t="shared" si="11"/>
        <v>1</v>
      </c>
    </row>
    <row r="190" spans="1:5" x14ac:dyDescent="0.3">
      <c r="A190" s="41">
        <v>189</v>
      </c>
      <c r="B190" s="41">
        <f t="shared" si="8"/>
        <v>0</v>
      </c>
      <c r="C190" s="41">
        <f t="shared" si="9"/>
        <v>0</v>
      </c>
      <c r="D190" s="41">
        <f t="shared" si="10"/>
        <v>0</v>
      </c>
      <c r="E190" s="55" t="b">
        <f t="shared" si="11"/>
        <v>1</v>
      </c>
    </row>
    <row r="191" spans="1:5" x14ac:dyDescent="0.3">
      <c r="A191" s="41">
        <v>190</v>
      </c>
      <c r="B191" s="41">
        <f t="shared" si="8"/>
        <v>0</v>
      </c>
      <c r="C191" s="41">
        <f t="shared" si="9"/>
        <v>0</v>
      </c>
      <c r="D191" s="41">
        <f t="shared" si="10"/>
        <v>0</v>
      </c>
      <c r="E191" s="55" t="b">
        <f t="shared" si="11"/>
        <v>1</v>
      </c>
    </row>
    <row r="192" spans="1:5" x14ac:dyDescent="0.3">
      <c r="A192" s="41">
        <v>191</v>
      </c>
      <c r="B192" s="41">
        <f t="shared" si="8"/>
        <v>0</v>
      </c>
      <c r="C192" s="41">
        <f t="shared" si="9"/>
        <v>0</v>
      </c>
      <c r="D192" s="41">
        <f t="shared" si="10"/>
        <v>0</v>
      </c>
      <c r="E192" s="55" t="b">
        <f t="shared" si="11"/>
        <v>1</v>
      </c>
    </row>
    <row r="193" spans="1:5" x14ac:dyDescent="0.3">
      <c r="A193" s="41">
        <v>192</v>
      </c>
      <c r="B193" s="41">
        <f t="shared" si="8"/>
        <v>0</v>
      </c>
      <c r="C193" s="41">
        <f t="shared" si="9"/>
        <v>0</v>
      </c>
      <c r="D193" s="41">
        <f t="shared" si="10"/>
        <v>0</v>
      </c>
      <c r="E193" s="55" t="b">
        <f t="shared" si="11"/>
        <v>1</v>
      </c>
    </row>
    <row r="194" spans="1:5" x14ac:dyDescent="0.3">
      <c r="A194" s="41">
        <v>193</v>
      </c>
      <c r="B194" s="41">
        <f t="shared" ref="B194:B257" si="12">VLOOKUP(A194,AQAP1,3,FALSE)</f>
        <v>0</v>
      </c>
      <c r="C194" s="41">
        <f t="shared" ref="C194:C257" si="13">VLOOKUP(A194,AQAP2, 3, FALSE)</f>
        <v>0</v>
      </c>
      <c r="D194" s="41">
        <f t="shared" ref="D194:D257" si="14">VLOOKUP(A194,AQAP3, 3, FALSE)</f>
        <v>0</v>
      </c>
      <c r="E194" s="55" t="b">
        <f t="shared" si="11"/>
        <v>1</v>
      </c>
    </row>
    <row r="195" spans="1:5" x14ac:dyDescent="0.3">
      <c r="A195" s="41">
        <v>194</v>
      </c>
      <c r="B195" s="41">
        <f t="shared" si="12"/>
        <v>0</v>
      </c>
      <c r="C195" s="41">
        <f t="shared" si="13"/>
        <v>0</v>
      </c>
      <c r="D195" s="41">
        <f t="shared" si="14"/>
        <v>0</v>
      </c>
      <c r="E195" s="55" t="b">
        <f t="shared" ref="E195:E258" si="15">EXACT(B195,C195)</f>
        <v>1</v>
      </c>
    </row>
    <row r="196" spans="1:5" x14ac:dyDescent="0.3">
      <c r="A196" s="41">
        <v>195</v>
      </c>
      <c r="B196" s="41">
        <f t="shared" si="12"/>
        <v>0</v>
      </c>
      <c r="C196" s="41">
        <f t="shared" si="13"/>
        <v>0</v>
      </c>
      <c r="D196" s="41">
        <f t="shared" si="14"/>
        <v>0</v>
      </c>
      <c r="E196" s="55" t="b">
        <f t="shared" si="15"/>
        <v>1</v>
      </c>
    </row>
    <row r="197" spans="1:5" x14ac:dyDescent="0.3">
      <c r="A197" s="41">
        <v>196</v>
      </c>
      <c r="B197" s="41">
        <f t="shared" si="12"/>
        <v>0</v>
      </c>
      <c r="C197" s="41">
        <f t="shared" si="13"/>
        <v>0</v>
      </c>
      <c r="D197" s="41">
        <f t="shared" si="14"/>
        <v>0</v>
      </c>
      <c r="E197" s="55" t="b">
        <f t="shared" si="15"/>
        <v>1</v>
      </c>
    </row>
    <row r="198" spans="1:5" x14ac:dyDescent="0.3">
      <c r="A198" s="41">
        <v>197</v>
      </c>
      <c r="B198" s="41">
        <f t="shared" si="12"/>
        <v>0</v>
      </c>
      <c r="C198" s="41">
        <f t="shared" si="13"/>
        <v>0</v>
      </c>
      <c r="D198" s="41">
        <f t="shared" si="14"/>
        <v>0</v>
      </c>
      <c r="E198" s="55" t="b">
        <f t="shared" si="15"/>
        <v>1</v>
      </c>
    </row>
    <row r="199" spans="1:5" x14ac:dyDescent="0.3">
      <c r="A199" s="41">
        <v>198</v>
      </c>
      <c r="B199" s="41">
        <f t="shared" si="12"/>
        <v>0</v>
      </c>
      <c r="C199" s="41">
        <f t="shared" si="13"/>
        <v>0</v>
      </c>
      <c r="D199" s="41">
        <f t="shared" si="14"/>
        <v>0</v>
      </c>
      <c r="E199" s="55" t="b">
        <f t="shared" si="15"/>
        <v>1</v>
      </c>
    </row>
    <row r="200" spans="1:5" x14ac:dyDescent="0.3">
      <c r="A200" s="41">
        <v>199</v>
      </c>
      <c r="B200" s="41">
        <f t="shared" si="12"/>
        <v>0</v>
      </c>
      <c r="C200" s="41">
        <f t="shared" si="13"/>
        <v>0</v>
      </c>
      <c r="D200" s="41">
        <f t="shared" si="14"/>
        <v>0</v>
      </c>
      <c r="E200" s="55" t="b">
        <f t="shared" si="15"/>
        <v>1</v>
      </c>
    </row>
    <row r="201" spans="1:5" x14ac:dyDescent="0.3">
      <c r="A201" s="41">
        <v>200</v>
      </c>
      <c r="B201" s="41">
        <f t="shared" si="12"/>
        <v>0</v>
      </c>
      <c r="C201" s="41">
        <f t="shared" si="13"/>
        <v>0</v>
      </c>
      <c r="D201" s="41">
        <f t="shared" si="14"/>
        <v>0</v>
      </c>
      <c r="E201" s="55" t="b">
        <f t="shared" si="15"/>
        <v>1</v>
      </c>
    </row>
    <row r="202" spans="1:5" x14ac:dyDescent="0.3">
      <c r="A202" s="41">
        <v>201</v>
      </c>
      <c r="B202" s="41">
        <f t="shared" si="12"/>
        <v>0</v>
      </c>
      <c r="C202" s="41">
        <f t="shared" si="13"/>
        <v>0</v>
      </c>
      <c r="D202" s="41">
        <f t="shared" si="14"/>
        <v>0</v>
      </c>
      <c r="E202" s="55" t="b">
        <f t="shared" si="15"/>
        <v>1</v>
      </c>
    </row>
    <row r="203" spans="1:5" x14ac:dyDescent="0.3">
      <c r="A203" s="41">
        <v>202</v>
      </c>
      <c r="B203" s="41">
        <f t="shared" si="12"/>
        <v>0</v>
      </c>
      <c r="C203" s="41">
        <f t="shared" si="13"/>
        <v>0</v>
      </c>
      <c r="D203" s="41">
        <f t="shared" si="14"/>
        <v>0</v>
      </c>
      <c r="E203" s="55" t="b">
        <f t="shared" si="15"/>
        <v>1</v>
      </c>
    </row>
    <row r="204" spans="1:5" x14ac:dyDescent="0.3">
      <c r="A204" s="41">
        <v>203</v>
      </c>
      <c r="B204" s="41">
        <f t="shared" si="12"/>
        <v>0</v>
      </c>
      <c r="C204" s="41">
        <f t="shared" si="13"/>
        <v>0</v>
      </c>
      <c r="D204" s="41">
        <f t="shared" si="14"/>
        <v>0</v>
      </c>
      <c r="E204" s="55" t="b">
        <f t="shared" si="15"/>
        <v>1</v>
      </c>
    </row>
    <row r="205" spans="1:5" x14ac:dyDescent="0.3">
      <c r="A205" s="41">
        <v>204</v>
      </c>
      <c r="B205" s="41">
        <f t="shared" si="12"/>
        <v>0</v>
      </c>
      <c r="C205" s="41">
        <f t="shared" si="13"/>
        <v>0</v>
      </c>
      <c r="D205" s="41">
        <f t="shared" si="14"/>
        <v>0</v>
      </c>
      <c r="E205" s="55" t="b">
        <f t="shared" si="15"/>
        <v>1</v>
      </c>
    </row>
    <row r="206" spans="1:5" x14ac:dyDescent="0.3">
      <c r="A206" s="41">
        <v>205</v>
      </c>
      <c r="B206" s="41">
        <f t="shared" si="12"/>
        <v>0</v>
      </c>
      <c r="C206" s="41">
        <f t="shared" si="13"/>
        <v>0</v>
      </c>
      <c r="D206" s="41">
        <f t="shared" si="14"/>
        <v>0</v>
      </c>
      <c r="E206" s="55" t="b">
        <f t="shared" si="15"/>
        <v>1</v>
      </c>
    </row>
    <row r="207" spans="1:5" x14ac:dyDescent="0.3">
      <c r="A207" s="41">
        <v>206</v>
      </c>
      <c r="B207" s="41">
        <f t="shared" si="12"/>
        <v>0</v>
      </c>
      <c r="C207" s="41">
        <f t="shared" si="13"/>
        <v>0</v>
      </c>
      <c r="D207" s="41">
        <f t="shared" si="14"/>
        <v>0</v>
      </c>
      <c r="E207" s="55" t="b">
        <f t="shared" si="15"/>
        <v>1</v>
      </c>
    </row>
    <row r="208" spans="1:5" x14ac:dyDescent="0.3">
      <c r="A208" s="41">
        <v>207</v>
      </c>
      <c r="B208" s="41">
        <f t="shared" si="12"/>
        <v>0</v>
      </c>
      <c r="C208" s="41">
        <f t="shared" si="13"/>
        <v>0</v>
      </c>
      <c r="D208" s="41">
        <f t="shared" si="14"/>
        <v>0</v>
      </c>
      <c r="E208" s="55" t="b">
        <f t="shared" si="15"/>
        <v>1</v>
      </c>
    </row>
    <row r="209" spans="1:5" x14ac:dyDescent="0.3">
      <c r="A209" s="41">
        <v>208</v>
      </c>
      <c r="B209" s="41">
        <f t="shared" si="12"/>
        <v>0</v>
      </c>
      <c r="C209" s="41">
        <f t="shared" si="13"/>
        <v>0</v>
      </c>
      <c r="D209" s="41">
        <f t="shared" si="14"/>
        <v>0</v>
      </c>
      <c r="E209" s="55" t="b">
        <f t="shared" si="15"/>
        <v>1</v>
      </c>
    </row>
    <row r="210" spans="1:5" x14ac:dyDescent="0.3">
      <c r="A210" s="41">
        <v>209</v>
      </c>
      <c r="B210" s="41">
        <f t="shared" si="12"/>
        <v>0</v>
      </c>
      <c r="C210" s="41">
        <f t="shared" si="13"/>
        <v>0</v>
      </c>
      <c r="D210" s="41">
        <f t="shared" si="14"/>
        <v>0</v>
      </c>
      <c r="E210" s="55" t="b">
        <f t="shared" si="15"/>
        <v>1</v>
      </c>
    </row>
    <row r="211" spans="1:5" x14ac:dyDescent="0.3">
      <c r="A211" s="41">
        <v>210</v>
      </c>
      <c r="B211" s="41">
        <f t="shared" si="12"/>
        <v>0</v>
      </c>
      <c r="C211" s="41">
        <f t="shared" si="13"/>
        <v>0</v>
      </c>
      <c r="D211" s="41">
        <f t="shared" si="14"/>
        <v>0</v>
      </c>
      <c r="E211" s="55" t="b">
        <f t="shared" si="15"/>
        <v>1</v>
      </c>
    </row>
    <row r="212" spans="1:5" x14ac:dyDescent="0.3">
      <c r="A212" s="41">
        <v>211</v>
      </c>
      <c r="B212" s="41">
        <f t="shared" si="12"/>
        <v>0</v>
      </c>
      <c r="C212" s="41">
        <f t="shared" si="13"/>
        <v>0</v>
      </c>
      <c r="D212" s="41">
        <f t="shared" si="14"/>
        <v>0</v>
      </c>
      <c r="E212" s="55" t="b">
        <f t="shared" si="15"/>
        <v>1</v>
      </c>
    </row>
    <row r="213" spans="1:5" x14ac:dyDescent="0.3">
      <c r="A213" s="41">
        <v>212</v>
      </c>
      <c r="B213" s="41">
        <f t="shared" si="12"/>
        <v>0</v>
      </c>
      <c r="C213" s="41">
        <f t="shared" si="13"/>
        <v>0</v>
      </c>
      <c r="D213" s="41">
        <f t="shared" si="14"/>
        <v>0</v>
      </c>
      <c r="E213" s="55" t="b">
        <f t="shared" si="15"/>
        <v>1</v>
      </c>
    </row>
    <row r="214" spans="1:5" x14ac:dyDescent="0.3">
      <c r="A214" s="41">
        <v>213</v>
      </c>
      <c r="B214" s="41">
        <f t="shared" si="12"/>
        <v>0</v>
      </c>
      <c r="C214" s="41">
        <f t="shared" si="13"/>
        <v>0</v>
      </c>
      <c r="D214" s="41">
        <f t="shared" si="14"/>
        <v>0</v>
      </c>
      <c r="E214" s="55" t="b">
        <f t="shared" si="15"/>
        <v>1</v>
      </c>
    </row>
    <row r="215" spans="1:5" x14ac:dyDescent="0.3">
      <c r="A215" s="41">
        <v>214</v>
      </c>
      <c r="B215" s="41">
        <f t="shared" si="12"/>
        <v>0</v>
      </c>
      <c r="C215" s="41">
        <f t="shared" si="13"/>
        <v>0</v>
      </c>
      <c r="D215" s="41">
        <f t="shared" si="14"/>
        <v>0</v>
      </c>
      <c r="E215" s="55" t="b">
        <f t="shared" si="15"/>
        <v>1</v>
      </c>
    </row>
    <row r="216" spans="1:5" x14ac:dyDescent="0.3">
      <c r="A216" s="41">
        <v>215</v>
      </c>
      <c r="B216" s="41">
        <f t="shared" si="12"/>
        <v>0</v>
      </c>
      <c r="C216" s="41">
        <f t="shared" si="13"/>
        <v>0</v>
      </c>
      <c r="D216" s="41">
        <f t="shared" si="14"/>
        <v>0</v>
      </c>
      <c r="E216" s="55" t="b">
        <f t="shared" si="15"/>
        <v>1</v>
      </c>
    </row>
    <row r="217" spans="1:5" x14ac:dyDescent="0.3">
      <c r="A217" s="41">
        <v>216</v>
      </c>
      <c r="B217" s="41">
        <f t="shared" si="12"/>
        <v>0</v>
      </c>
      <c r="C217" s="41">
        <f t="shared" si="13"/>
        <v>0</v>
      </c>
      <c r="D217" s="41">
        <f t="shared" si="14"/>
        <v>0</v>
      </c>
      <c r="E217" s="55" t="b">
        <f t="shared" si="15"/>
        <v>1</v>
      </c>
    </row>
    <row r="218" spans="1:5" x14ac:dyDescent="0.3">
      <c r="A218" s="41">
        <v>217</v>
      </c>
      <c r="B218" s="41">
        <f t="shared" si="12"/>
        <v>0</v>
      </c>
      <c r="C218" s="41">
        <f t="shared" si="13"/>
        <v>0</v>
      </c>
      <c r="D218" s="41">
        <f t="shared" si="14"/>
        <v>0</v>
      </c>
      <c r="E218" s="55" t="b">
        <f t="shared" si="15"/>
        <v>1</v>
      </c>
    </row>
    <row r="219" spans="1:5" x14ac:dyDescent="0.3">
      <c r="A219" s="41">
        <v>218</v>
      </c>
      <c r="B219" s="41">
        <f t="shared" si="12"/>
        <v>0</v>
      </c>
      <c r="C219" s="41">
        <f t="shared" si="13"/>
        <v>0</v>
      </c>
      <c r="D219" s="41">
        <f t="shared" si="14"/>
        <v>0</v>
      </c>
      <c r="E219" s="55" t="b">
        <f t="shared" si="15"/>
        <v>1</v>
      </c>
    </row>
    <row r="220" spans="1:5" x14ac:dyDescent="0.3">
      <c r="A220" s="41">
        <v>219</v>
      </c>
      <c r="B220" s="41">
        <f t="shared" si="12"/>
        <v>0</v>
      </c>
      <c r="C220" s="41">
        <f t="shared" si="13"/>
        <v>0</v>
      </c>
      <c r="D220" s="41">
        <f t="shared" si="14"/>
        <v>0</v>
      </c>
      <c r="E220" s="55" t="b">
        <f t="shared" si="15"/>
        <v>1</v>
      </c>
    </row>
    <row r="221" spans="1:5" x14ac:dyDescent="0.3">
      <c r="A221" s="41">
        <v>220</v>
      </c>
      <c r="B221" s="41">
        <f t="shared" si="12"/>
        <v>0</v>
      </c>
      <c r="C221" s="41">
        <f t="shared" si="13"/>
        <v>0</v>
      </c>
      <c r="D221" s="41">
        <f t="shared" si="14"/>
        <v>0</v>
      </c>
      <c r="E221" s="55" t="b">
        <f t="shared" si="15"/>
        <v>1</v>
      </c>
    </row>
    <row r="222" spans="1:5" x14ac:dyDescent="0.3">
      <c r="A222" s="41">
        <v>221</v>
      </c>
      <c r="B222" s="41">
        <f t="shared" si="12"/>
        <v>0</v>
      </c>
      <c r="C222" s="41">
        <f t="shared" si="13"/>
        <v>0</v>
      </c>
      <c r="D222" s="41">
        <f t="shared" si="14"/>
        <v>0</v>
      </c>
      <c r="E222" s="55" t="b">
        <f t="shared" si="15"/>
        <v>1</v>
      </c>
    </row>
    <row r="223" spans="1:5" x14ac:dyDescent="0.3">
      <c r="A223" s="41">
        <v>222</v>
      </c>
      <c r="B223" s="41">
        <f t="shared" si="12"/>
        <v>0</v>
      </c>
      <c r="C223" s="41">
        <f t="shared" si="13"/>
        <v>0</v>
      </c>
      <c r="D223" s="41">
        <f t="shared" si="14"/>
        <v>0</v>
      </c>
      <c r="E223" s="55" t="b">
        <f t="shared" si="15"/>
        <v>1</v>
      </c>
    </row>
    <row r="224" spans="1:5" x14ac:dyDescent="0.3">
      <c r="A224" s="41">
        <v>223</v>
      </c>
      <c r="B224" s="41">
        <f t="shared" si="12"/>
        <v>0</v>
      </c>
      <c r="C224" s="41">
        <f t="shared" si="13"/>
        <v>0</v>
      </c>
      <c r="D224" s="41">
        <f t="shared" si="14"/>
        <v>0</v>
      </c>
      <c r="E224" s="55" t="b">
        <f t="shared" si="15"/>
        <v>1</v>
      </c>
    </row>
    <row r="225" spans="1:5" x14ac:dyDescent="0.3">
      <c r="A225" s="41">
        <v>224</v>
      </c>
      <c r="B225" s="41">
        <f t="shared" si="12"/>
        <v>0</v>
      </c>
      <c r="C225" s="41">
        <f t="shared" si="13"/>
        <v>0</v>
      </c>
      <c r="D225" s="41">
        <f t="shared" si="14"/>
        <v>0</v>
      </c>
      <c r="E225" s="55" t="b">
        <f t="shared" si="15"/>
        <v>1</v>
      </c>
    </row>
    <row r="226" spans="1:5" x14ac:dyDescent="0.3">
      <c r="A226" s="41">
        <v>225</v>
      </c>
      <c r="B226" s="41">
        <f t="shared" si="12"/>
        <v>0</v>
      </c>
      <c r="C226" s="41">
        <f t="shared" si="13"/>
        <v>0</v>
      </c>
      <c r="D226" s="41">
        <f t="shared" si="14"/>
        <v>0</v>
      </c>
      <c r="E226" s="55" t="b">
        <f t="shared" si="15"/>
        <v>1</v>
      </c>
    </row>
    <row r="227" spans="1:5" x14ac:dyDescent="0.3">
      <c r="A227" s="41">
        <v>226</v>
      </c>
      <c r="B227" s="41">
        <f t="shared" si="12"/>
        <v>0</v>
      </c>
      <c r="C227" s="41">
        <f t="shared" si="13"/>
        <v>0</v>
      </c>
      <c r="D227" s="41">
        <f t="shared" si="14"/>
        <v>0</v>
      </c>
      <c r="E227" s="55" t="b">
        <f t="shared" si="15"/>
        <v>1</v>
      </c>
    </row>
    <row r="228" spans="1:5" x14ac:dyDescent="0.3">
      <c r="A228" s="41">
        <v>227</v>
      </c>
      <c r="B228" s="41">
        <f t="shared" si="12"/>
        <v>0</v>
      </c>
      <c r="C228" s="41">
        <f t="shared" si="13"/>
        <v>0</v>
      </c>
      <c r="D228" s="41">
        <f t="shared" si="14"/>
        <v>0</v>
      </c>
      <c r="E228" s="55" t="b">
        <f t="shared" si="15"/>
        <v>1</v>
      </c>
    </row>
    <row r="229" spans="1:5" x14ac:dyDescent="0.3">
      <c r="A229" s="41">
        <v>228</v>
      </c>
      <c r="B229" s="41">
        <f t="shared" si="12"/>
        <v>0</v>
      </c>
      <c r="C229" s="41">
        <f t="shared" si="13"/>
        <v>0</v>
      </c>
      <c r="D229" s="41">
        <f t="shared" si="14"/>
        <v>0</v>
      </c>
      <c r="E229" s="55" t="b">
        <f t="shared" si="15"/>
        <v>1</v>
      </c>
    </row>
    <row r="230" spans="1:5" x14ac:dyDescent="0.3">
      <c r="A230" s="41">
        <v>229</v>
      </c>
      <c r="B230" s="41">
        <f t="shared" si="12"/>
        <v>0</v>
      </c>
      <c r="C230" s="41">
        <f t="shared" si="13"/>
        <v>0</v>
      </c>
      <c r="D230" s="41">
        <f t="shared" si="14"/>
        <v>0</v>
      </c>
      <c r="E230" s="55" t="b">
        <f t="shared" si="15"/>
        <v>1</v>
      </c>
    </row>
    <row r="231" spans="1:5" x14ac:dyDescent="0.3">
      <c r="A231" s="41">
        <v>230</v>
      </c>
      <c r="B231" s="41">
        <f t="shared" si="12"/>
        <v>0</v>
      </c>
      <c r="C231" s="41">
        <f t="shared" si="13"/>
        <v>0</v>
      </c>
      <c r="D231" s="41">
        <f t="shared" si="14"/>
        <v>0</v>
      </c>
      <c r="E231" s="55" t="b">
        <f t="shared" si="15"/>
        <v>1</v>
      </c>
    </row>
    <row r="232" spans="1:5" x14ac:dyDescent="0.3">
      <c r="A232" s="41">
        <v>231</v>
      </c>
      <c r="B232" s="41">
        <f t="shared" si="12"/>
        <v>0</v>
      </c>
      <c r="C232" s="41">
        <f t="shared" si="13"/>
        <v>0</v>
      </c>
      <c r="D232" s="41">
        <f t="shared" si="14"/>
        <v>0</v>
      </c>
      <c r="E232" s="55" t="b">
        <f t="shared" si="15"/>
        <v>1</v>
      </c>
    </row>
    <row r="233" spans="1:5" x14ac:dyDescent="0.3">
      <c r="A233" s="41">
        <v>232</v>
      </c>
      <c r="B233" s="41">
        <f t="shared" si="12"/>
        <v>0</v>
      </c>
      <c r="C233" s="41">
        <f t="shared" si="13"/>
        <v>0</v>
      </c>
      <c r="D233" s="41">
        <f t="shared" si="14"/>
        <v>0</v>
      </c>
      <c r="E233" s="55" t="b">
        <f t="shared" si="15"/>
        <v>1</v>
      </c>
    </row>
    <row r="234" spans="1:5" x14ac:dyDescent="0.3">
      <c r="A234" s="41">
        <v>233</v>
      </c>
      <c r="B234" s="41">
        <f t="shared" si="12"/>
        <v>0</v>
      </c>
      <c r="C234" s="41">
        <f t="shared" si="13"/>
        <v>0</v>
      </c>
      <c r="D234" s="41">
        <f t="shared" si="14"/>
        <v>0</v>
      </c>
      <c r="E234" s="55" t="b">
        <f t="shared" si="15"/>
        <v>1</v>
      </c>
    </row>
    <row r="235" spans="1:5" x14ac:dyDescent="0.3">
      <c r="A235" s="41">
        <v>234</v>
      </c>
      <c r="B235" s="41">
        <f t="shared" si="12"/>
        <v>0</v>
      </c>
      <c r="C235" s="41">
        <f t="shared" si="13"/>
        <v>0</v>
      </c>
      <c r="D235" s="41">
        <f t="shared" si="14"/>
        <v>0</v>
      </c>
      <c r="E235" s="55" t="b">
        <f t="shared" si="15"/>
        <v>1</v>
      </c>
    </row>
    <row r="236" spans="1:5" x14ac:dyDescent="0.3">
      <c r="A236" s="41">
        <v>235</v>
      </c>
      <c r="B236" s="41">
        <f t="shared" si="12"/>
        <v>0</v>
      </c>
      <c r="C236" s="41">
        <f t="shared" si="13"/>
        <v>0</v>
      </c>
      <c r="D236" s="41">
        <f t="shared" si="14"/>
        <v>0</v>
      </c>
      <c r="E236" s="55" t="b">
        <f t="shared" si="15"/>
        <v>1</v>
      </c>
    </row>
    <row r="237" spans="1:5" x14ac:dyDescent="0.3">
      <c r="A237" s="41">
        <v>236</v>
      </c>
      <c r="B237" s="41">
        <f t="shared" si="12"/>
        <v>0</v>
      </c>
      <c r="C237" s="41">
        <f t="shared" si="13"/>
        <v>0</v>
      </c>
      <c r="D237" s="41">
        <f t="shared" si="14"/>
        <v>0</v>
      </c>
      <c r="E237" s="55" t="b">
        <f t="shared" si="15"/>
        <v>1</v>
      </c>
    </row>
    <row r="238" spans="1:5" x14ac:dyDescent="0.3">
      <c r="A238" s="41">
        <v>237</v>
      </c>
      <c r="B238" s="41">
        <f t="shared" si="12"/>
        <v>0</v>
      </c>
      <c r="C238" s="41">
        <f t="shared" si="13"/>
        <v>0</v>
      </c>
      <c r="D238" s="41">
        <f t="shared" si="14"/>
        <v>0</v>
      </c>
      <c r="E238" s="55" t="b">
        <f t="shared" si="15"/>
        <v>1</v>
      </c>
    </row>
    <row r="239" spans="1:5" x14ac:dyDescent="0.3">
      <c r="A239" s="41">
        <v>238</v>
      </c>
      <c r="B239" s="41">
        <f t="shared" si="12"/>
        <v>0</v>
      </c>
      <c r="C239" s="41">
        <f t="shared" si="13"/>
        <v>0</v>
      </c>
      <c r="D239" s="41">
        <f t="shared" si="14"/>
        <v>0</v>
      </c>
      <c r="E239" s="55" t="b">
        <f t="shared" si="15"/>
        <v>1</v>
      </c>
    </row>
    <row r="240" spans="1:5" x14ac:dyDescent="0.3">
      <c r="A240" s="41">
        <v>239</v>
      </c>
      <c r="B240" s="41">
        <f t="shared" si="12"/>
        <v>0</v>
      </c>
      <c r="C240" s="41">
        <f t="shared" si="13"/>
        <v>0</v>
      </c>
      <c r="D240" s="41">
        <f t="shared" si="14"/>
        <v>0</v>
      </c>
      <c r="E240" s="55" t="b">
        <f t="shared" si="15"/>
        <v>1</v>
      </c>
    </row>
    <row r="241" spans="1:5" x14ac:dyDescent="0.3">
      <c r="A241" s="41">
        <v>240</v>
      </c>
      <c r="B241" s="41">
        <f t="shared" si="12"/>
        <v>0</v>
      </c>
      <c r="C241" s="41">
        <f t="shared" si="13"/>
        <v>0</v>
      </c>
      <c r="D241" s="41">
        <f t="shared" si="14"/>
        <v>0</v>
      </c>
      <c r="E241" s="55" t="b">
        <f t="shared" si="15"/>
        <v>1</v>
      </c>
    </row>
    <row r="242" spans="1:5" x14ac:dyDescent="0.3">
      <c r="A242" s="41">
        <v>241</v>
      </c>
      <c r="B242" s="41">
        <f t="shared" si="12"/>
        <v>0</v>
      </c>
      <c r="C242" s="41">
        <f t="shared" si="13"/>
        <v>0</v>
      </c>
      <c r="D242" s="41">
        <f t="shared" si="14"/>
        <v>0</v>
      </c>
      <c r="E242" s="55" t="b">
        <f t="shared" si="15"/>
        <v>1</v>
      </c>
    </row>
    <row r="243" spans="1:5" x14ac:dyDescent="0.3">
      <c r="A243" s="41">
        <v>242</v>
      </c>
      <c r="B243" s="41">
        <f t="shared" si="12"/>
        <v>0</v>
      </c>
      <c r="C243" s="41">
        <f t="shared" si="13"/>
        <v>0</v>
      </c>
      <c r="D243" s="41">
        <f t="shared" si="14"/>
        <v>0</v>
      </c>
      <c r="E243" s="55" t="b">
        <f t="shared" si="15"/>
        <v>1</v>
      </c>
    </row>
    <row r="244" spans="1:5" x14ac:dyDescent="0.3">
      <c r="A244" s="41">
        <v>243</v>
      </c>
      <c r="B244" s="41">
        <f t="shared" si="12"/>
        <v>0</v>
      </c>
      <c r="C244" s="41">
        <f t="shared" si="13"/>
        <v>0</v>
      </c>
      <c r="D244" s="41">
        <f t="shared" si="14"/>
        <v>0</v>
      </c>
      <c r="E244" s="55" t="b">
        <f t="shared" si="15"/>
        <v>1</v>
      </c>
    </row>
    <row r="245" spans="1:5" x14ac:dyDescent="0.3">
      <c r="A245" s="41">
        <v>244</v>
      </c>
      <c r="B245" s="41">
        <f t="shared" si="12"/>
        <v>0</v>
      </c>
      <c r="C245" s="41">
        <f t="shared" si="13"/>
        <v>0</v>
      </c>
      <c r="D245" s="41">
        <f t="shared" si="14"/>
        <v>0</v>
      </c>
      <c r="E245" s="55" t="b">
        <f t="shared" si="15"/>
        <v>1</v>
      </c>
    </row>
    <row r="246" spans="1:5" x14ac:dyDescent="0.3">
      <c r="A246" s="41">
        <v>245</v>
      </c>
      <c r="B246" s="41">
        <f t="shared" si="12"/>
        <v>0</v>
      </c>
      <c r="C246" s="41">
        <f t="shared" si="13"/>
        <v>0</v>
      </c>
      <c r="D246" s="41">
        <f t="shared" si="14"/>
        <v>0</v>
      </c>
      <c r="E246" s="55" t="b">
        <f t="shared" si="15"/>
        <v>1</v>
      </c>
    </row>
    <row r="247" spans="1:5" x14ac:dyDescent="0.3">
      <c r="A247" s="41">
        <v>246</v>
      </c>
      <c r="B247" s="41">
        <f t="shared" si="12"/>
        <v>0</v>
      </c>
      <c r="C247" s="41">
        <f t="shared" si="13"/>
        <v>0</v>
      </c>
      <c r="D247" s="41">
        <f t="shared" si="14"/>
        <v>0</v>
      </c>
      <c r="E247" s="55" t="b">
        <f t="shared" si="15"/>
        <v>1</v>
      </c>
    </row>
    <row r="248" spans="1:5" x14ac:dyDescent="0.3">
      <c r="A248" s="41">
        <v>247</v>
      </c>
      <c r="B248" s="41">
        <f t="shared" si="12"/>
        <v>0</v>
      </c>
      <c r="C248" s="41">
        <f t="shared" si="13"/>
        <v>0</v>
      </c>
      <c r="D248" s="41">
        <f t="shared" si="14"/>
        <v>0</v>
      </c>
      <c r="E248" s="55" t="b">
        <f t="shared" si="15"/>
        <v>1</v>
      </c>
    </row>
    <row r="249" spans="1:5" x14ac:dyDescent="0.3">
      <c r="A249" s="41">
        <v>248</v>
      </c>
      <c r="B249" s="41">
        <f t="shared" si="12"/>
        <v>0</v>
      </c>
      <c r="C249" s="41">
        <f t="shared" si="13"/>
        <v>0</v>
      </c>
      <c r="D249" s="41">
        <f t="shared" si="14"/>
        <v>0</v>
      </c>
      <c r="E249" s="55" t="b">
        <f t="shared" si="15"/>
        <v>1</v>
      </c>
    </row>
    <row r="250" spans="1:5" x14ac:dyDescent="0.3">
      <c r="A250" s="41">
        <v>249</v>
      </c>
      <c r="B250" s="41">
        <f t="shared" si="12"/>
        <v>0</v>
      </c>
      <c r="C250" s="41">
        <f t="shared" si="13"/>
        <v>0</v>
      </c>
      <c r="D250" s="41">
        <f t="shared" si="14"/>
        <v>0</v>
      </c>
      <c r="E250" s="55" t="b">
        <f t="shared" si="15"/>
        <v>1</v>
      </c>
    </row>
    <row r="251" spans="1:5" x14ac:dyDescent="0.3">
      <c r="A251" s="41">
        <v>250</v>
      </c>
      <c r="B251" s="41">
        <f t="shared" si="12"/>
        <v>0</v>
      </c>
      <c r="C251" s="41">
        <f t="shared" si="13"/>
        <v>0</v>
      </c>
      <c r="D251" s="41">
        <f t="shared" si="14"/>
        <v>0</v>
      </c>
      <c r="E251" s="55" t="b">
        <f t="shared" si="15"/>
        <v>1</v>
      </c>
    </row>
    <row r="252" spans="1:5" x14ac:dyDescent="0.3">
      <c r="A252" s="41">
        <v>251</v>
      </c>
      <c r="B252" s="41">
        <f t="shared" si="12"/>
        <v>0</v>
      </c>
      <c r="C252" s="41">
        <f t="shared" si="13"/>
        <v>0</v>
      </c>
      <c r="D252" s="41">
        <f t="shared" si="14"/>
        <v>0</v>
      </c>
      <c r="E252" s="55" t="b">
        <f t="shared" si="15"/>
        <v>1</v>
      </c>
    </row>
    <row r="253" spans="1:5" x14ac:dyDescent="0.3">
      <c r="A253" s="41">
        <v>252</v>
      </c>
      <c r="B253" s="41">
        <f t="shared" si="12"/>
        <v>0</v>
      </c>
      <c r="C253" s="41">
        <f t="shared" si="13"/>
        <v>0</v>
      </c>
      <c r="D253" s="41">
        <f t="shared" si="14"/>
        <v>0</v>
      </c>
      <c r="E253" s="55" t="b">
        <f t="shared" si="15"/>
        <v>1</v>
      </c>
    </row>
    <row r="254" spans="1:5" x14ac:dyDescent="0.3">
      <c r="A254" s="41">
        <v>253</v>
      </c>
      <c r="B254" s="41">
        <f t="shared" si="12"/>
        <v>0</v>
      </c>
      <c r="C254" s="41">
        <f t="shared" si="13"/>
        <v>0</v>
      </c>
      <c r="D254" s="41">
        <f t="shared" si="14"/>
        <v>0</v>
      </c>
      <c r="E254" s="55" t="b">
        <f t="shared" si="15"/>
        <v>1</v>
      </c>
    </row>
    <row r="255" spans="1:5" x14ac:dyDescent="0.3">
      <c r="A255" s="41">
        <v>254</v>
      </c>
      <c r="B255" s="41">
        <f t="shared" si="12"/>
        <v>0</v>
      </c>
      <c r="C255" s="41">
        <f t="shared" si="13"/>
        <v>0</v>
      </c>
      <c r="D255" s="41">
        <f t="shared" si="14"/>
        <v>0</v>
      </c>
      <c r="E255" s="55" t="b">
        <f t="shared" si="15"/>
        <v>1</v>
      </c>
    </row>
    <row r="256" spans="1:5" x14ac:dyDescent="0.3">
      <c r="A256" s="41">
        <v>255</v>
      </c>
      <c r="B256" s="41">
        <f t="shared" si="12"/>
        <v>0</v>
      </c>
      <c r="C256" s="41">
        <f t="shared" si="13"/>
        <v>0</v>
      </c>
      <c r="D256" s="41">
        <f t="shared" si="14"/>
        <v>0</v>
      </c>
      <c r="E256" s="55" t="b">
        <f t="shared" si="15"/>
        <v>1</v>
      </c>
    </row>
    <row r="257" spans="1:5" x14ac:dyDescent="0.3">
      <c r="A257" s="41">
        <v>256</v>
      </c>
      <c r="B257" s="41">
        <f t="shared" si="12"/>
        <v>0</v>
      </c>
      <c r="C257" s="41">
        <f t="shared" si="13"/>
        <v>0</v>
      </c>
      <c r="D257" s="41">
        <f t="shared" si="14"/>
        <v>0</v>
      </c>
      <c r="E257" s="55" t="b">
        <f t="shared" si="15"/>
        <v>1</v>
      </c>
    </row>
    <row r="258" spans="1:5" x14ac:dyDescent="0.3">
      <c r="A258" s="41">
        <v>257</v>
      </c>
      <c r="B258" s="41">
        <f t="shared" ref="B258:B321" si="16">VLOOKUP(A258,AQAP1,3,FALSE)</f>
        <v>0</v>
      </c>
      <c r="C258" s="41">
        <f t="shared" ref="C258:C321" si="17">VLOOKUP(A258,AQAP2, 3, FALSE)</f>
        <v>0</v>
      </c>
      <c r="D258" s="41">
        <f t="shared" ref="D258:D321" si="18">VLOOKUP(A258,AQAP3, 3, FALSE)</f>
        <v>0</v>
      </c>
      <c r="E258" s="55" t="b">
        <f t="shared" si="15"/>
        <v>1</v>
      </c>
    </row>
    <row r="259" spans="1:5" x14ac:dyDescent="0.3">
      <c r="A259" s="41">
        <v>258</v>
      </c>
      <c r="B259" s="41">
        <f t="shared" si="16"/>
        <v>0</v>
      </c>
      <c r="C259" s="41">
        <f t="shared" si="17"/>
        <v>0</v>
      </c>
      <c r="D259" s="41">
        <f t="shared" si="18"/>
        <v>0</v>
      </c>
      <c r="E259" s="55" t="b">
        <f t="shared" ref="E259:E322" si="19">EXACT(B259,C259)</f>
        <v>1</v>
      </c>
    </row>
    <row r="260" spans="1:5" x14ac:dyDescent="0.3">
      <c r="A260" s="41">
        <v>259</v>
      </c>
      <c r="B260" s="41">
        <f t="shared" si="16"/>
        <v>0</v>
      </c>
      <c r="C260" s="41">
        <f t="shared" si="17"/>
        <v>0</v>
      </c>
      <c r="D260" s="41">
        <f t="shared" si="18"/>
        <v>0</v>
      </c>
      <c r="E260" s="55" t="b">
        <f t="shared" si="19"/>
        <v>1</v>
      </c>
    </row>
    <row r="261" spans="1:5" x14ac:dyDescent="0.3">
      <c r="A261" s="41">
        <v>260</v>
      </c>
      <c r="B261" s="41">
        <f t="shared" si="16"/>
        <v>0</v>
      </c>
      <c r="C261" s="41">
        <f t="shared" si="17"/>
        <v>0</v>
      </c>
      <c r="D261" s="41">
        <f t="shared" si="18"/>
        <v>0</v>
      </c>
      <c r="E261" s="55" t="b">
        <f t="shared" si="19"/>
        <v>1</v>
      </c>
    </row>
    <row r="262" spans="1:5" x14ac:dyDescent="0.3">
      <c r="A262" s="41">
        <v>261</v>
      </c>
      <c r="B262" s="41">
        <f t="shared" si="16"/>
        <v>0</v>
      </c>
      <c r="C262" s="41">
        <f t="shared" si="17"/>
        <v>0</v>
      </c>
      <c r="D262" s="41">
        <f t="shared" si="18"/>
        <v>0</v>
      </c>
      <c r="E262" s="55" t="b">
        <f t="shared" si="19"/>
        <v>1</v>
      </c>
    </row>
    <row r="263" spans="1:5" x14ac:dyDescent="0.3">
      <c r="A263" s="41">
        <v>262</v>
      </c>
      <c r="B263" s="41">
        <f t="shared" si="16"/>
        <v>0</v>
      </c>
      <c r="C263" s="41">
        <f t="shared" si="17"/>
        <v>0</v>
      </c>
      <c r="D263" s="41">
        <f t="shared" si="18"/>
        <v>0</v>
      </c>
      <c r="E263" s="55" t="b">
        <f t="shared" si="19"/>
        <v>1</v>
      </c>
    </row>
    <row r="264" spans="1:5" x14ac:dyDescent="0.3">
      <c r="A264" s="41">
        <v>263</v>
      </c>
      <c r="B264" s="41">
        <f t="shared" si="16"/>
        <v>0</v>
      </c>
      <c r="C264" s="41">
        <f t="shared" si="17"/>
        <v>0</v>
      </c>
      <c r="D264" s="41">
        <f t="shared" si="18"/>
        <v>0</v>
      </c>
      <c r="E264" s="55" t="b">
        <f t="shared" si="19"/>
        <v>1</v>
      </c>
    </row>
    <row r="265" spans="1:5" x14ac:dyDescent="0.3">
      <c r="A265" s="41">
        <v>264</v>
      </c>
      <c r="B265" s="41">
        <f t="shared" si="16"/>
        <v>0</v>
      </c>
      <c r="C265" s="41">
        <f t="shared" si="17"/>
        <v>0</v>
      </c>
      <c r="D265" s="41">
        <f t="shared" si="18"/>
        <v>0</v>
      </c>
      <c r="E265" s="55" t="b">
        <f t="shared" si="19"/>
        <v>1</v>
      </c>
    </row>
    <row r="266" spans="1:5" x14ac:dyDescent="0.3">
      <c r="A266" s="41">
        <v>265</v>
      </c>
      <c r="B266" s="41">
        <f t="shared" si="16"/>
        <v>0</v>
      </c>
      <c r="C266" s="41">
        <f t="shared" si="17"/>
        <v>0</v>
      </c>
      <c r="D266" s="41">
        <f t="shared" si="18"/>
        <v>0</v>
      </c>
      <c r="E266" s="55" t="b">
        <f t="shared" si="19"/>
        <v>1</v>
      </c>
    </row>
    <row r="267" spans="1:5" x14ac:dyDescent="0.3">
      <c r="A267" s="41">
        <v>266</v>
      </c>
      <c r="B267" s="41">
        <f t="shared" si="16"/>
        <v>0</v>
      </c>
      <c r="C267" s="41">
        <f t="shared" si="17"/>
        <v>0</v>
      </c>
      <c r="D267" s="41">
        <f t="shared" si="18"/>
        <v>0</v>
      </c>
      <c r="E267" s="55" t="b">
        <f t="shared" si="19"/>
        <v>1</v>
      </c>
    </row>
    <row r="268" spans="1:5" x14ac:dyDescent="0.3">
      <c r="A268" s="41">
        <v>267</v>
      </c>
      <c r="B268" s="41">
        <f t="shared" si="16"/>
        <v>0</v>
      </c>
      <c r="C268" s="41">
        <f t="shared" si="17"/>
        <v>0</v>
      </c>
      <c r="D268" s="41">
        <f t="shared" si="18"/>
        <v>0</v>
      </c>
      <c r="E268" s="55" t="b">
        <f t="shared" si="19"/>
        <v>1</v>
      </c>
    </row>
    <row r="269" spans="1:5" x14ac:dyDescent="0.3">
      <c r="A269" s="41">
        <v>268</v>
      </c>
      <c r="B269" s="41">
        <f t="shared" si="16"/>
        <v>0</v>
      </c>
      <c r="C269" s="41">
        <f t="shared" si="17"/>
        <v>0</v>
      </c>
      <c r="D269" s="41">
        <f t="shared" si="18"/>
        <v>0</v>
      </c>
      <c r="E269" s="55" t="b">
        <f t="shared" si="19"/>
        <v>1</v>
      </c>
    </row>
    <row r="270" spans="1:5" x14ac:dyDescent="0.3">
      <c r="A270" s="41">
        <v>269</v>
      </c>
      <c r="B270" s="41">
        <f t="shared" si="16"/>
        <v>0</v>
      </c>
      <c r="C270" s="41">
        <f t="shared" si="17"/>
        <v>0</v>
      </c>
      <c r="D270" s="41">
        <f t="shared" si="18"/>
        <v>0</v>
      </c>
      <c r="E270" s="55" t="b">
        <f t="shared" si="19"/>
        <v>1</v>
      </c>
    </row>
    <row r="271" spans="1:5" x14ac:dyDescent="0.3">
      <c r="A271" s="41">
        <v>270</v>
      </c>
      <c r="B271" s="41">
        <f t="shared" si="16"/>
        <v>0</v>
      </c>
      <c r="C271" s="41">
        <f t="shared" si="17"/>
        <v>0</v>
      </c>
      <c r="D271" s="41">
        <f t="shared" si="18"/>
        <v>0</v>
      </c>
      <c r="E271" s="55" t="b">
        <f t="shared" si="19"/>
        <v>1</v>
      </c>
    </row>
    <row r="272" spans="1:5" x14ac:dyDescent="0.3">
      <c r="A272" s="41">
        <v>271</v>
      </c>
      <c r="B272" s="41">
        <f t="shared" si="16"/>
        <v>0</v>
      </c>
      <c r="C272" s="41">
        <f t="shared" si="17"/>
        <v>0</v>
      </c>
      <c r="D272" s="41">
        <f t="shared" si="18"/>
        <v>0</v>
      </c>
      <c r="E272" s="55" t="b">
        <f t="shared" si="19"/>
        <v>1</v>
      </c>
    </row>
    <row r="273" spans="1:5" x14ac:dyDescent="0.3">
      <c r="A273" s="41">
        <v>272</v>
      </c>
      <c r="B273" s="41">
        <f t="shared" si="16"/>
        <v>0</v>
      </c>
      <c r="C273" s="41">
        <f t="shared" si="17"/>
        <v>0</v>
      </c>
      <c r="D273" s="41">
        <f t="shared" si="18"/>
        <v>0</v>
      </c>
      <c r="E273" s="55" t="b">
        <f t="shared" si="19"/>
        <v>1</v>
      </c>
    </row>
    <row r="274" spans="1:5" x14ac:dyDescent="0.3">
      <c r="A274" s="41">
        <v>273</v>
      </c>
      <c r="B274" s="41">
        <f t="shared" si="16"/>
        <v>0</v>
      </c>
      <c r="C274" s="41">
        <f t="shared" si="17"/>
        <v>0</v>
      </c>
      <c r="D274" s="41">
        <f t="shared" si="18"/>
        <v>0</v>
      </c>
      <c r="E274" s="55" t="b">
        <f t="shared" si="19"/>
        <v>1</v>
      </c>
    </row>
    <row r="275" spans="1:5" x14ac:dyDescent="0.3">
      <c r="A275" s="41">
        <v>274</v>
      </c>
      <c r="B275" s="41">
        <f t="shared" si="16"/>
        <v>0</v>
      </c>
      <c r="C275" s="41">
        <f t="shared" si="17"/>
        <v>0</v>
      </c>
      <c r="D275" s="41">
        <f t="shared" si="18"/>
        <v>0</v>
      </c>
      <c r="E275" s="55" t="b">
        <f t="shared" si="19"/>
        <v>1</v>
      </c>
    </row>
    <row r="276" spans="1:5" x14ac:dyDescent="0.3">
      <c r="A276" s="41">
        <v>275</v>
      </c>
      <c r="B276" s="41">
        <f t="shared" si="16"/>
        <v>0</v>
      </c>
      <c r="C276" s="41">
        <f t="shared" si="17"/>
        <v>0</v>
      </c>
      <c r="D276" s="41">
        <f t="shared" si="18"/>
        <v>0</v>
      </c>
      <c r="E276" s="55" t="b">
        <f t="shared" si="19"/>
        <v>1</v>
      </c>
    </row>
    <row r="277" spans="1:5" x14ac:dyDescent="0.3">
      <c r="A277" s="41">
        <v>276</v>
      </c>
      <c r="B277" s="41">
        <f t="shared" si="16"/>
        <v>0</v>
      </c>
      <c r="C277" s="41">
        <f t="shared" si="17"/>
        <v>0</v>
      </c>
      <c r="D277" s="41">
        <f t="shared" si="18"/>
        <v>0</v>
      </c>
      <c r="E277" s="55" t="b">
        <f t="shared" si="19"/>
        <v>1</v>
      </c>
    </row>
    <row r="278" spans="1:5" x14ac:dyDescent="0.3">
      <c r="A278" s="41">
        <v>277</v>
      </c>
      <c r="B278" s="41">
        <f t="shared" si="16"/>
        <v>0</v>
      </c>
      <c r="C278" s="41">
        <f t="shared" si="17"/>
        <v>0</v>
      </c>
      <c r="D278" s="41">
        <f t="shared" si="18"/>
        <v>0</v>
      </c>
      <c r="E278" s="55" t="b">
        <f t="shared" si="19"/>
        <v>1</v>
      </c>
    </row>
    <row r="279" spans="1:5" x14ac:dyDescent="0.3">
      <c r="A279" s="41">
        <v>278</v>
      </c>
      <c r="B279" s="41">
        <f t="shared" si="16"/>
        <v>0</v>
      </c>
      <c r="C279" s="41">
        <f t="shared" si="17"/>
        <v>0</v>
      </c>
      <c r="D279" s="41">
        <f t="shared" si="18"/>
        <v>0</v>
      </c>
      <c r="E279" s="55" t="b">
        <f t="shared" si="19"/>
        <v>1</v>
      </c>
    </row>
    <row r="280" spans="1:5" x14ac:dyDescent="0.3">
      <c r="A280" s="41">
        <v>279</v>
      </c>
      <c r="B280" s="41">
        <f t="shared" si="16"/>
        <v>0</v>
      </c>
      <c r="C280" s="41">
        <f t="shared" si="17"/>
        <v>0</v>
      </c>
      <c r="D280" s="41">
        <f t="shared" si="18"/>
        <v>0</v>
      </c>
      <c r="E280" s="55" t="b">
        <f t="shared" si="19"/>
        <v>1</v>
      </c>
    </row>
    <row r="281" spans="1:5" x14ac:dyDescent="0.3">
      <c r="A281" s="41">
        <v>280</v>
      </c>
      <c r="B281" s="41">
        <f t="shared" si="16"/>
        <v>0</v>
      </c>
      <c r="C281" s="41">
        <f t="shared" si="17"/>
        <v>0</v>
      </c>
      <c r="D281" s="41">
        <f t="shared" si="18"/>
        <v>0</v>
      </c>
      <c r="E281" s="55" t="b">
        <f t="shared" si="19"/>
        <v>1</v>
      </c>
    </row>
    <row r="282" spans="1:5" x14ac:dyDescent="0.3">
      <c r="A282" s="41">
        <v>281</v>
      </c>
      <c r="B282" s="41">
        <f t="shared" si="16"/>
        <v>0</v>
      </c>
      <c r="C282" s="41">
        <f t="shared" si="17"/>
        <v>0</v>
      </c>
      <c r="D282" s="41">
        <f t="shared" si="18"/>
        <v>0</v>
      </c>
      <c r="E282" s="55" t="b">
        <f t="shared" si="19"/>
        <v>1</v>
      </c>
    </row>
    <row r="283" spans="1:5" x14ac:dyDescent="0.3">
      <c r="A283" s="41">
        <v>282</v>
      </c>
      <c r="B283" s="41">
        <f t="shared" si="16"/>
        <v>0</v>
      </c>
      <c r="C283" s="41">
        <f t="shared" si="17"/>
        <v>0</v>
      </c>
      <c r="D283" s="41">
        <f t="shared" si="18"/>
        <v>0</v>
      </c>
      <c r="E283" s="55" t="b">
        <f t="shared" si="19"/>
        <v>1</v>
      </c>
    </row>
    <row r="284" spans="1:5" x14ac:dyDescent="0.3">
      <c r="A284" s="41">
        <v>283</v>
      </c>
      <c r="B284" s="41">
        <f t="shared" si="16"/>
        <v>0</v>
      </c>
      <c r="C284" s="41">
        <f t="shared" si="17"/>
        <v>0</v>
      </c>
      <c r="D284" s="41">
        <f t="shared" si="18"/>
        <v>0</v>
      </c>
      <c r="E284" s="55" t="b">
        <f t="shared" si="19"/>
        <v>1</v>
      </c>
    </row>
    <row r="285" spans="1:5" x14ac:dyDescent="0.3">
      <c r="A285" s="41">
        <v>284</v>
      </c>
      <c r="B285" s="41">
        <f t="shared" si="16"/>
        <v>0</v>
      </c>
      <c r="C285" s="41">
        <f t="shared" si="17"/>
        <v>0</v>
      </c>
      <c r="D285" s="41">
        <f t="shared" si="18"/>
        <v>0</v>
      </c>
      <c r="E285" s="55" t="b">
        <f t="shared" si="19"/>
        <v>1</v>
      </c>
    </row>
    <row r="286" spans="1:5" x14ac:dyDescent="0.3">
      <c r="A286" s="41">
        <v>285</v>
      </c>
      <c r="B286" s="41">
        <f t="shared" si="16"/>
        <v>0</v>
      </c>
      <c r="C286" s="41">
        <f t="shared" si="17"/>
        <v>0</v>
      </c>
      <c r="D286" s="41">
        <f t="shared" si="18"/>
        <v>0</v>
      </c>
      <c r="E286" s="55" t="b">
        <f t="shared" si="19"/>
        <v>1</v>
      </c>
    </row>
    <row r="287" spans="1:5" x14ac:dyDescent="0.3">
      <c r="A287" s="41">
        <v>286</v>
      </c>
      <c r="B287" s="41">
        <f t="shared" si="16"/>
        <v>0</v>
      </c>
      <c r="C287" s="41">
        <f t="shared" si="17"/>
        <v>0</v>
      </c>
      <c r="D287" s="41">
        <f t="shared" si="18"/>
        <v>0</v>
      </c>
      <c r="E287" s="55" t="b">
        <f t="shared" si="19"/>
        <v>1</v>
      </c>
    </row>
    <row r="288" spans="1:5" x14ac:dyDescent="0.3">
      <c r="A288" s="41">
        <v>287</v>
      </c>
      <c r="B288" s="41">
        <f t="shared" si="16"/>
        <v>0</v>
      </c>
      <c r="C288" s="41">
        <f t="shared" si="17"/>
        <v>0</v>
      </c>
      <c r="D288" s="41">
        <f t="shared" si="18"/>
        <v>0</v>
      </c>
      <c r="E288" s="55" t="b">
        <f t="shared" si="19"/>
        <v>1</v>
      </c>
    </row>
    <row r="289" spans="1:5" x14ac:dyDescent="0.3">
      <c r="A289" s="41">
        <v>288</v>
      </c>
      <c r="B289" s="41">
        <f t="shared" si="16"/>
        <v>0</v>
      </c>
      <c r="C289" s="41">
        <f t="shared" si="17"/>
        <v>0</v>
      </c>
      <c r="D289" s="41">
        <f t="shared" si="18"/>
        <v>0</v>
      </c>
      <c r="E289" s="55" t="b">
        <f t="shared" si="19"/>
        <v>1</v>
      </c>
    </row>
    <row r="290" spans="1:5" x14ac:dyDescent="0.3">
      <c r="A290" s="41">
        <v>289</v>
      </c>
      <c r="B290" s="41">
        <f t="shared" si="16"/>
        <v>0</v>
      </c>
      <c r="C290" s="41">
        <f t="shared" si="17"/>
        <v>0</v>
      </c>
      <c r="D290" s="41">
        <f t="shared" si="18"/>
        <v>0</v>
      </c>
      <c r="E290" s="55" t="b">
        <f t="shared" si="19"/>
        <v>1</v>
      </c>
    </row>
    <row r="291" spans="1:5" x14ac:dyDescent="0.3">
      <c r="A291" s="41">
        <v>290</v>
      </c>
      <c r="B291" s="41">
        <f t="shared" si="16"/>
        <v>0</v>
      </c>
      <c r="C291" s="41">
        <f t="shared" si="17"/>
        <v>0</v>
      </c>
      <c r="D291" s="41">
        <f t="shared" si="18"/>
        <v>0</v>
      </c>
      <c r="E291" s="55" t="b">
        <f t="shared" si="19"/>
        <v>1</v>
      </c>
    </row>
    <row r="292" spans="1:5" x14ac:dyDescent="0.3">
      <c r="A292" s="41">
        <v>291</v>
      </c>
      <c r="B292" s="41">
        <f t="shared" si="16"/>
        <v>0</v>
      </c>
      <c r="C292" s="41">
        <f t="shared" si="17"/>
        <v>0</v>
      </c>
      <c r="D292" s="41">
        <f t="shared" si="18"/>
        <v>0</v>
      </c>
      <c r="E292" s="55" t="b">
        <f t="shared" si="19"/>
        <v>1</v>
      </c>
    </row>
    <row r="293" spans="1:5" x14ac:dyDescent="0.3">
      <c r="A293" s="41">
        <v>292</v>
      </c>
      <c r="B293" s="41">
        <f t="shared" si="16"/>
        <v>0</v>
      </c>
      <c r="C293" s="41">
        <f t="shared" si="17"/>
        <v>0</v>
      </c>
      <c r="D293" s="41">
        <f t="shared" si="18"/>
        <v>0</v>
      </c>
      <c r="E293" s="55" t="b">
        <f t="shared" si="19"/>
        <v>1</v>
      </c>
    </row>
    <row r="294" spans="1:5" x14ac:dyDescent="0.3">
      <c r="A294" s="41">
        <v>293</v>
      </c>
      <c r="B294" s="41">
        <f t="shared" si="16"/>
        <v>0</v>
      </c>
      <c r="C294" s="41">
        <f t="shared" si="17"/>
        <v>0</v>
      </c>
      <c r="D294" s="41">
        <f t="shared" si="18"/>
        <v>0</v>
      </c>
      <c r="E294" s="55" t="b">
        <f t="shared" si="19"/>
        <v>1</v>
      </c>
    </row>
    <row r="295" spans="1:5" x14ac:dyDescent="0.3">
      <c r="A295" s="41">
        <v>294</v>
      </c>
      <c r="B295" s="41">
        <f t="shared" si="16"/>
        <v>0</v>
      </c>
      <c r="C295" s="41">
        <f t="shared" si="17"/>
        <v>0</v>
      </c>
      <c r="D295" s="41">
        <f t="shared" si="18"/>
        <v>0</v>
      </c>
      <c r="E295" s="55" t="b">
        <f t="shared" si="19"/>
        <v>1</v>
      </c>
    </row>
    <row r="296" spans="1:5" x14ac:dyDescent="0.3">
      <c r="A296" s="41">
        <v>295</v>
      </c>
      <c r="B296" s="41">
        <f t="shared" si="16"/>
        <v>0</v>
      </c>
      <c r="C296" s="41">
        <f t="shared" si="17"/>
        <v>0</v>
      </c>
      <c r="D296" s="41">
        <f t="shared" si="18"/>
        <v>0</v>
      </c>
      <c r="E296" s="55" t="b">
        <f t="shared" si="19"/>
        <v>1</v>
      </c>
    </row>
    <row r="297" spans="1:5" x14ac:dyDescent="0.3">
      <c r="A297" s="41">
        <v>296</v>
      </c>
      <c r="B297" s="41">
        <f t="shared" si="16"/>
        <v>0</v>
      </c>
      <c r="C297" s="41">
        <f t="shared" si="17"/>
        <v>0</v>
      </c>
      <c r="D297" s="41">
        <f t="shared" si="18"/>
        <v>0</v>
      </c>
      <c r="E297" s="55" t="b">
        <f t="shared" si="19"/>
        <v>1</v>
      </c>
    </row>
    <row r="298" spans="1:5" x14ac:dyDescent="0.3">
      <c r="A298" s="41">
        <v>297</v>
      </c>
      <c r="B298" s="41">
        <f t="shared" si="16"/>
        <v>0</v>
      </c>
      <c r="C298" s="41">
        <f t="shared" si="17"/>
        <v>0</v>
      </c>
      <c r="D298" s="41">
        <f t="shared" si="18"/>
        <v>0</v>
      </c>
      <c r="E298" s="55" t="b">
        <f t="shared" si="19"/>
        <v>1</v>
      </c>
    </row>
    <row r="299" spans="1:5" x14ac:dyDescent="0.3">
      <c r="A299" s="41">
        <v>298</v>
      </c>
      <c r="B299" s="41">
        <f t="shared" si="16"/>
        <v>0</v>
      </c>
      <c r="C299" s="41">
        <f t="shared" si="17"/>
        <v>0</v>
      </c>
      <c r="D299" s="41">
        <f t="shared" si="18"/>
        <v>0</v>
      </c>
      <c r="E299" s="55" t="b">
        <f t="shared" si="19"/>
        <v>1</v>
      </c>
    </row>
    <row r="300" spans="1:5" x14ac:dyDescent="0.3">
      <c r="A300" s="41">
        <v>299</v>
      </c>
      <c r="B300" s="41">
        <f t="shared" si="16"/>
        <v>0</v>
      </c>
      <c r="C300" s="41">
        <f t="shared" si="17"/>
        <v>0</v>
      </c>
      <c r="D300" s="41">
        <f t="shared" si="18"/>
        <v>0</v>
      </c>
      <c r="E300" s="55" t="b">
        <f t="shared" si="19"/>
        <v>1</v>
      </c>
    </row>
    <row r="301" spans="1:5" x14ac:dyDescent="0.3">
      <c r="A301" s="41">
        <v>300</v>
      </c>
      <c r="B301" s="41">
        <f t="shared" si="16"/>
        <v>0</v>
      </c>
      <c r="C301" s="41">
        <f t="shared" si="17"/>
        <v>0</v>
      </c>
      <c r="D301" s="41">
        <f t="shared" si="18"/>
        <v>0</v>
      </c>
      <c r="E301" s="55" t="b">
        <f t="shared" si="19"/>
        <v>1</v>
      </c>
    </row>
    <row r="302" spans="1:5" x14ac:dyDescent="0.3">
      <c r="A302" s="41">
        <v>301</v>
      </c>
      <c r="B302" s="41">
        <f t="shared" si="16"/>
        <v>0</v>
      </c>
      <c r="C302" s="41">
        <f t="shared" si="17"/>
        <v>0</v>
      </c>
      <c r="D302" s="41">
        <f t="shared" si="18"/>
        <v>0</v>
      </c>
      <c r="E302" s="55" t="b">
        <f t="shared" si="19"/>
        <v>1</v>
      </c>
    </row>
    <row r="303" spans="1:5" x14ac:dyDescent="0.3">
      <c r="A303" s="41">
        <v>302</v>
      </c>
      <c r="B303" s="41">
        <f t="shared" si="16"/>
        <v>0</v>
      </c>
      <c r="C303" s="41">
        <f t="shared" si="17"/>
        <v>0</v>
      </c>
      <c r="D303" s="41">
        <f t="shared" si="18"/>
        <v>0</v>
      </c>
      <c r="E303" s="55" t="b">
        <f t="shared" si="19"/>
        <v>1</v>
      </c>
    </row>
    <row r="304" spans="1:5" x14ac:dyDescent="0.3">
      <c r="A304" s="41">
        <v>303</v>
      </c>
      <c r="B304" s="41">
        <f t="shared" si="16"/>
        <v>0</v>
      </c>
      <c r="C304" s="41">
        <f t="shared" si="17"/>
        <v>0</v>
      </c>
      <c r="D304" s="41">
        <f t="shared" si="18"/>
        <v>0</v>
      </c>
      <c r="E304" s="55" t="b">
        <f t="shared" si="19"/>
        <v>1</v>
      </c>
    </row>
    <row r="305" spans="1:5" x14ac:dyDescent="0.3">
      <c r="A305" s="41">
        <v>304</v>
      </c>
      <c r="B305" s="41">
        <f t="shared" si="16"/>
        <v>0</v>
      </c>
      <c r="C305" s="41">
        <f t="shared" si="17"/>
        <v>0</v>
      </c>
      <c r="D305" s="41">
        <f t="shared" si="18"/>
        <v>0</v>
      </c>
      <c r="E305" s="55" t="b">
        <f t="shared" si="19"/>
        <v>1</v>
      </c>
    </row>
    <row r="306" spans="1:5" x14ac:dyDescent="0.3">
      <c r="A306" s="41">
        <v>305</v>
      </c>
      <c r="B306" s="41">
        <f t="shared" si="16"/>
        <v>0</v>
      </c>
      <c r="C306" s="41">
        <f t="shared" si="17"/>
        <v>0</v>
      </c>
      <c r="D306" s="41">
        <f t="shared" si="18"/>
        <v>0</v>
      </c>
      <c r="E306" s="55" t="b">
        <f t="shared" si="19"/>
        <v>1</v>
      </c>
    </row>
    <row r="307" spans="1:5" x14ac:dyDescent="0.3">
      <c r="A307" s="41">
        <v>306</v>
      </c>
      <c r="B307" s="41">
        <f t="shared" si="16"/>
        <v>0</v>
      </c>
      <c r="C307" s="41">
        <f t="shared" si="17"/>
        <v>0</v>
      </c>
      <c r="D307" s="41">
        <f t="shared" si="18"/>
        <v>0</v>
      </c>
      <c r="E307" s="55" t="b">
        <f t="shared" si="19"/>
        <v>1</v>
      </c>
    </row>
    <row r="308" spans="1:5" x14ac:dyDescent="0.3">
      <c r="A308" s="41">
        <v>307</v>
      </c>
      <c r="B308" s="41">
        <f t="shared" si="16"/>
        <v>0</v>
      </c>
      <c r="C308" s="41">
        <f t="shared" si="17"/>
        <v>0</v>
      </c>
      <c r="D308" s="41">
        <f t="shared" si="18"/>
        <v>0</v>
      </c>
      <c r="E308" s="55" t="b">
        <f t="shared" si="19"/>
        <v>1</v>
      </c>
    </row>
    <row r="309" spans="1:5" x14ac:dyDescent="0.3">
      <c r="A309" s="41">
        <v>308</v>
      </c>
      <c r="B309" s="41">
        <f t="shared" si="16"/>
        <v>0</v>
      </c>
      <c r="C309" s="41">
        <f t="shared" si="17"/>
        <v>0</v>
      </c>
      <c r="D309" s="41">
        <f t="shared" si="18"/>
        <v>0</v>
      </c>
      <c r="E309" s="55" t="b">
        <f t="shared" si="19"/>
        <v>1</v>
      </c>
    </row>
    <row r="310" spans="1:5" x14ac:dyDescent="0.3">
      <c r="A310" s="41">
        <v>309</v>
      </c>
      <c r="B310" s="41">
        <f t="shared" si="16"/>
        <v>0</v>
      </c>
      <c r="C310" s="41">
        <f t="shared" si="17"/>
        <v>0</v>
      </c>
      <c r="D310" s="41">
        <f t="shared" si="18"/>
        <v>0</v>
      </c>
      <c r="E310" s="55" t="b">
        <f t="shared" si="19"/>
        <v>1</v>
      </c>
    </row>
    <row r="311" spans="1:5" x14ac:dyDescent="0.3">
      <c r="A311" s="41">
        <v>310</v>
      </c>
      <c r="B311" s="41">
        <f t="shared" si="16"/>
        <v>0</v>
      </c>
      <c r="C311" s="41">
        <f t="shared" si="17"/>
        <v>0</v>
      </c>
      <c r="D311" s="41">
        <f t="shared" si="18"/>
        <v>0</v>
      </c>
      <c r="E311" s="55" t="b">
        <f t="shared" si="19"/>
        <v>1</v>
      </c>
    </row>
    <row r="312" spans="1:5" x14ac:dyDescent="0.3">
      <c r="A312" s="41">
        <v>311</v>
      </c>
      <c r="B312" s="41">
        <f t="shared" si="16"/>
        <v>0</v>
      </c>
      <c r="C312" s="41">
        <f t="shared" si="17"/>
        <v>0</v>
      </c>
      <c r="D312" s="41">
        <f t="shared" si="18"/>
        <v>0</v>
      </c>
      <c r="E312" s="55" t="b">
        <f t="shared" si="19"/>
        <v>1</v>
      </c>
    </row>
    <row r="313" spans="1:5" x14ac:dyDescent="0.3">
      <c r="A313" s="41">
        <v>312</v>
      </c>
      <c r="B313" s="41">
        <f t="shared" si="16"/>
        <v>0</v>
      </c>
      <c r="C313" s="41">
        <f t="shared" si="17"/>
        <v>0</v>
      </c>
      <c r="D313" s="41">
        <f t="shared" si="18"/>
        <v>0</v>
      </c>
      <c r="E313" s="55" t="b">
        <f t="shared" si="19"/>
        <v>1</v>
      </c>
    </row>
    <row r="314" spans="1:5" x14ac:dyDescent="0.3">
      <c r="A314" s="41">
        <v>313</v>
      </c>
      <c r="B314" s="41">
        <f t="shared" si="16"/>
        <v>0</v>
      </c>
      <c r="C314" s="41">
        <f t="shared" si="17"/>
        <v>0</v>
      </c>
      <c r="D314" s="41">
        <f t="shared" si="18"/>
        <v>0</v>
      </c>
      <c r="E314" s="55" t="b">
        <f t="shared" si="19"/>
        <v>1</v>
      </c>
    </row>
    <row r="315" spans="1:5" x14ac:dyDescent="0.3">
      <c r="A315" s="41">
        <v>314</v>
      </c>
      <c r="B315" s="41">
        <f t="shared" si="16"/>
        <v>0</v>
      </c>
      <c r="C315" s="41">
        <f t="shared" si="17"/>
        <v>0</v>
      </c>
      <c r="D315" s="41">
        <f t="shared" si="18"/>
        <v>0</v>
      </c>
      <c r="E315" s="55" t="b">
        <f t="shared" si="19"/>
        <v>1</v>
      </c>
    </row>
    <row r="316" spans="1:5" x14ac:dyDescent="0.3">
      <c r="A316" s="41">
        <v>315</v>
      </c>
      <c r="B316" s="41">
        <f t="shared" si="16"/>
        <v>0</v>
      </c>
      <c r="C316" s="41">
        <f t="shared" si="17"/>
        <v>0</v>
      </c>
      <c r="D316" s="41">
        <f t="shared" si="18"/>
        <v>0</v>
      </c>
      <c r="E316" s="55" t="b">
        <f t="shared" si="19"/>
        <v>1</v>
      </c>
    </row>
    <row r="317" spans="1:5" x14ac:dyDescent="0.3">
      <c r="A317" s="41">
        <v>316</v>
      </c>
      <c r="B317" s="41">
        <f t="shared" si="16"/>
        <v>0</v>
      </c>
      <c r="C317" s="41">
        <f t="shared" si="17"/>
        <v>0</v>
      </c>
      <c r="D317" s="41">
        <f t="shared" si="18"/>
        <v>0</v>
      </c>
      <c r="E317" s="55" t="b">
        <f t="shared" si="19"/>
        <v>1</v>
      </c>
    </row>
    <row r="318" spans="1:5" x14ac:dyDescent="0.3">
      <c r="A318" s="41">
        <v>317</v>
      </c>
      <c r="B318" s="41">
        <f t="shared" si="16"/>
        <v>0</v>
      </c>
      <c r="C318" s="41">
        <f t="shared" si="17"/>
        <v>0</v>
      </c>
      <c r="D318" s="41">
        <f t="shared" si="18"/>
        <v>0</v>
      </c>
      <c r="E318" s="55" t="b">
        <f t="shared" si="19"/>
        <v>1</v>
      </c>
    </row>
    <row r="319" spans="1:5" x14ac:dyDescent="0.3">
      <c r="A319" s="41">
        <v>318</v>
      </c>
      <c r="B319" s="41">
        <f t="shared" si="16"/>
        <v>0</v>
      </c>
      <c r="C319" s="41">
        <f t="shared" si="17"/>
        <v>0</v>
      </c>
      <c r="D319" s="41">
        <f t="shared" si="18"/>
        <v>0</v>
      </c>
      <c r="E319" s="55" t="b">
        <f t="shared" si="19"/>
        <v>1</v>
      </c>
    </row>
    <row r="320" spans="1:5" x14ac:dyDescent="0.3">
      <c r="A320" s="41">
        <v>319</v>
      </c>
      <c r="B320" s="41">
        <f t="shared" si="16"/>
        <v>0</v>
      </c>
      <c r="C320" s="41">
        <f t="shared" si="17"/>
        <v>0</v>
      </c>
      <c r="D320" s="41">
        <f t="shared" si="18"/>
        <v>0</v>
      </c>
      <c r="E320" s="55" t="b">
        <f t="shared" si="19"/>
        <v>1</v>
      </c>
    </row>
    <row r="321" spans="1:5" x14ac:dyDescent="0.3">
      <c r="A321" s="41">
        <v>320</v>
      </c>
      <c r="B321" s="41">
        <f t="shared" si="16"/>
        <v>0</v>
      </c>
      <c r="C321" s="41">
        <f t="shared" si="17"/>
        <v>0</v>
      </c>
      <c r="D321" s="41">
        <f t="shared" si="18"/>
        <v>0</v>
      </c>
      <c r="E321" s="55" t="b">
        <f t="shared" si="19"/>
        <v>1</v>
      </c>
    </row>
    <row r="322" spans="1:5" x14ac:dyDescent="0.3">
      <c r="A322" s="41">
        <v>321</v>
      </c>
      <c r="B322" s="41">
        <f t="shared" ref="B322:B385" si="20">VLOOKUP(A322,AQAP1,3,FALSE)</f>
        <v>0</v>
      </c>
      <c r="C322" s="41">
        <f t="shared" ref="C322:C385" si="21">VLOOKUP(A322,AQAP2, 3, FALSE)</f>
        <v>0</v>
      </c>
      <c r="D322" s="41">
        <f t="shared" ref="D322:D385" si="22">VLOOKUP(A322,AQAP3, 3, FALSE)</f>
        <v>0</v>
      </c>
      <c r="E322" s="55" t="b">
        <f t="shared" si="19"/>
        <v>1</v>
      </c>
    </row>
    <row r="323" spans="1:5" x14ac:dyDescent="0.3">
      <c r="A323" s="41">
        <v>322</v>
      </c>
      <c r="B323" s="41">
        <f t="shared" si="20"/>
        <v>0</v>
      </c>
      <c r="C323" s="41">
        <f t="shared" si="21"/>
        <v>0</v>
      </c>
      <c r="D323" s="41">
        <f t="shared" si="22"/>
        <v>0</v>
      </c>
      <c r="E323" s="55" t="b">
        <f t="shared" ref="E323:E351" si="23">EXACT(B323,C323)</f>
        <v>1</v>
      </c>
    </row>
    <row r="324" spans="1:5" x14ac:dyDescent="0.3">
      <c r="A324" s="41">
        <v>323</v>
      </c>
      <c r="B324" s="41">
        <f t="shared" si="20"/>
        <v>0</v>
      </c>
      <c r="C324" s="41">
        <f t="shared" si="21"/>
        <v>0</v>
      </c>
      <c r="D324" s="41">
        <f t="shared" si="22"/>
        <v>0</v>
      </c>
      <c r="E324" s="55" t="b">
        <f t="shared" si="23"/>
        <v>1</v>
      </c>
    </row>
    <row r="325" spans="1:5" x14ac:dyDescent="0.3">
      <c r="A325" s="41">
        <v>324</v>
      </c>
      <c r="B325" s="41">
        <f t="shared" si="20"/>
        <v>0</v>
      </c>
      <c r="C325" s="41">
        <f t="shared" si="21"/>
        <v>0</v>
      </c>
      <c r="D325" s="41">
        <f t="shared" si="22"/>
        <v>0</v>
      </c>
      <c r="E325" s="55" t="b">
        <f t="shared" si="23"/>
        <v>1</v>
      </c>
    </row>
    <row r="326" spans="1:5" x14ac:dyDescent="0.3">
      <c r="A326" s="41">
        <v>325</v>
      </c>
      <c r="B326" s="41">
        <f t="shared" si="20"/>
        <v>0</v>
      </c>
      <c r="C326" s="41">
        <f t="shared" si="21"/>
        <v>0</v>
      </c>
      <c r="D326" s="41">
        <f t="shared" si="22"/>
        <v>0</v>
      </c>
      <c r="E326" s="55" t="b">
        <f t="shared" si="23"/>
        <v>1</v>
      </c>
    </row>
    <row r="327" spans="1:5" x14ac:dyDescent="0.3">
      <c r="A327" s="41">
        <v>326</v>
      </c>
      <c r="B327" s="41">
        <f t="shared" si="20"/>
        <v>0</v>
      </c>
      <c r="C327" s="41">
        <f t="shared" si="21"/>
        <v>0</v>
      </c>
      <c r="D327" s="41">
        <f t="shared" si="22"/>
        <v>0</v>
      </c>
      <c r="E327" s="55" t="b">
        <f t="shared" si="23"/>
        <v>1</v>
      </c>
    </row>
    <row r="328" spans="1:5" x14ac:dyDescent="0.3">
      <c r="A328" s="41">
        <v>327</v>
      </c>
      <c r="B328" s="41">
        <f t="shared" si="20"/>
        <v>0</v>
      </c>
      <c r="C328" s="41">
        <f t="shared" si="21"/>
        <v>0</v>
      </c>
      <c r="D328" s="41">
        <f t="shared" si="22"/>
        <v>0</v>
      </c>
      <c r="E328" s="55" t="b">
        <f t="shared" si="23"/>
        <v>1</v>
      </c>
    </row>
    <row r="329" spans="1:5" x14ac:dyDescent="0.3">
      <c r="A329" s="41">
        <v>328</v>
      </c>
      <c r="B329" s="41">
        <f t="shared" si="20"/>
        <v>0</v>
      </c>
      <c r="C329" s="41">
        <f t="shared" si="21"/>
        <v>0</v>
      </c>
      <c r="D329" s="41">
        <f t="shared" si="22"/>
        <v>0</v>
      </c>
      <c r="E329" s="55" t="b">
        <f t="shared" si="23"/>
        <v>1</v>
      </c>
    </row>
    <row r="330" spans="1:5" x14ac:dyDescent="0.3">
      <c r="A330" s="41">
        <v>329</v>
      </c>
      <c r="B330" s="41">
        <f t="shared" si="20"/>
        <v>0</v>
      </c>
      <c r="C330" s="41">
        <f t="shared" si="21"/>
        <v>0</v>
      </c>
      <c r="D330" s="41">
        <f t="shared" si="22"/>
        <v>0</v>
      </c>
      <c r="E330" s="55" t="b">
        <f t="shared" si="23"/>
        <v>1</v>
      </c>
    </row>
    <row r="331" spans="1:5" x14ac:dyDescent="0.3">
      <c r="A331" s="41">
        <v>330</v>
      </c>
      <c r="B331" s="41">
        <f t="shared" si="20"/>
        <v>0</v>
      </c>
      <c r="C331" s="41">
        <f t="shared" si="21"/>
        <v>0</v>
      </c>
      <c r="D331" s="41">
        <f t="shared" si="22"/>
        <v>0</v>
      </c>
      <c r="E331" s="55" t="b">
        <f t="shared" si="23"/>
        <v>1</v>
      </c>
    </row>
    <row r="332" spans="1:5" x14ac:dyDescent="0.3">
      <c r="A332" s="41">
        <v>331</v>
      </c>
      <c r="B332" s="41">
        <f t="shared" si="20"/>
        <v>0</v>
      </c>
      <c r="C332" s="41">
        <f t="shared" si="21"/>
        <v>0</v>
      </c>
      <c r="D332" s="41">
        <f t="shared" si="22"/>
        <v>0</v>
      </c>
      <c r="E332" s="55" t="b">
        <f t="shared" si="23"/>
        <v>1</v>
      </c>
    </row>
    <row r="333" spans="1:5" x14ac:dyDescent="0.3">
      <c r="A333" s="41">
        <v>332</v>
      </c>
      <c r="B333" s="41">
        <f t="shared" si="20"/>
        <v>0</v>
      </c>
      <c r="C333" s="41">
        <f t="shared" si="21"/>
        <v>0</v>
      </c>
      <c r="D333" s="41">
        <f t="shared" si="22"/>
        <v>0</v>
      </c>
      <c r="E333" s="55" t="b">
        <f t="shared" si="23"/>
        <v>1</v>
      </c>
    </row>
    <row r="334" spans="1:5" x14ac:dyDescent="0.3">
      <c r="A334" s="41">
        <v>333</v>
      </c>
      <c r="B334" s="41">
        <f t="shared" si="20"/>
        <v>0</v>
      </c>
      <c r="C334" s="41">
        <f t="shared" si="21"/>
        <v>0</v>
      </c>
      <c r="D334" s="41">
        <f t="shared" si="22"/>
        <v>0</v>
      </c>
      <c r="E334" s="55" t="b">
        <f t="shared" si="23"/>
        <v>1</v>
      </c>
    </row>
    <row r="335" spans="1:5" x14ac:dyDescent="0.3">
      <c r="A335" s="41">
        <v>334</v>
      </c>
      <c r="B335" s="41">
        <f t="shared" si="20"/>
        <v>0</v>
      </c>
      <c r="C335" s="41">
        <f t="shared" si="21"/>
        <v>0</v>
      </c>
      <c r="D335" s="41">
        <f t="shared" si="22"/>
        <v>0</v>
      </c>
      <c r="E335" s="55" t="b">
        <f t="shared" si="23"/>
        <v>1</v>
      </c>
    </row>
    <row r="336" spans="1:5" x14ac:dyDescent="0.3">
      <c r="A336" s="41">
        <v>335</v>
      </c>
      <c r="B336" s="41">
        <f t="shared" si="20"/>
        <v>0</v>
      </c>
      <c r="C336" s="41">
        <f t="shared" si="21"/>
        <v>0</v>
      </c>
      <c r="D336" s="41">
        <f t="shared" si="22"/>
        <v>0</v>
      </c>
      <c r="E336" s="55" t="b">
        <f t="shared" si="23"/>
        <v>1</v>
      </c>
    </row>
    <row r="337" spans="1:5" x14ac:dyDescent="0.3">
      <c r="A337" s="41">
        <v>336</v>
      </c>
      <c r="B337" s="41">
        <f t="shared" si="20"/>
        <v>0</v>
      </c>
      <c r="C337" s="41">
        <f t="shared" si="21"/>
        <v>0</v>
      </c>
      <c r="D337" s="41">
        <f t="shared" si="22"/>
        <v>0</v>
      </c>
      <c r="E337" s="55" t="b">
        <f t="shared" si="23"/>
        <v>1</v>
      </c>
    </row>
    <row r="338" spans="1:5" x14ac:dyDescent="0.3">
      <c r="A338" s="41">
        <v>337</v>
      </c>
      <c r="B338" s="41">
        <f t="shared" si="20"/>
        <v>0</v>
      </c>
      <c r="C338" s="41">
        <f t="shared" si="21"/>
        <v>0</v>
      </c>
      <c r="D338" s="41">
        <f t="shared" si="22"/>
        <v>0</v>
      </c>
      <c r="E338" s="55" t="b">
        <f t="shared" si="23"/>
        <v>1</v>
      </c>
    </row>
    <row r="339" spans="1:5" x14ac:dyDescent="0.3">
      <c r="A339" s="41">
        <v>338</v>
      </c>
      <c r="B339" s="41">
        <f t="shared" si="20"/>
        <v>0</v>
      </c>
      <c r="C339" s="41">
        <f t="shared" si="21"/>
        <v>0</v>
      </c>
      <c r="D339" s="41">
        <f t="shared" si="22"/>
        <v>0</v>
      </c>
      <c r="E339" s="55" t="b">
        <f t="shared" si="23"/>
        <v>1</v>
      </c>
    </row>
    <row r="340" spans="1:5" x14ac:dyDescent="0.3">
      <c r="A340" s="41">
        <v>339</v>
      </c>
      <c r="B340" s="41">
        <f t="shared" si="20"/>
        <v>0</v>
      </c>
      <c r="C340" s="41">
        <f t="shared" si="21"/>
        <v>0</v>
      </c>
      <c r="D340" s="41">
        <f t="shared" si="22"/>
        <v>0</v>
      </c>
      <c r="E340" s="55" t="b">
        <f t="shared" si="23"/>
        <v>1</v>
      </c>
    </row>
    <row r="341" spans="1:5" x14ac:dyDescent="0.3">
      <c r="A341" s="41">
        <v>340</v>
      </c>
      <c r="B341" s="41">
        <f t="shared" si="20"/>
        <v>0</v>
      </c>
      <c r="C341" s="41">
        <f t="shared" si="21"/>
        <v>0</v>
      </c>
      <c r="D341" s="41">
        <f t="shared" si="22"/>
        <v>0</v>
      </c>
      <c r="E341" s="55" t="b">
        <f t="shared" si="23"/>
        <v>1</v>
      </c>
    </row>
    <row r="342" spans="1:5" x14ac:dyDescent="0.3">
      <c r="A342" s="41">
        <v>341</v>
      </c>
      <c r="B342" s="41">
        <f t="shared" si="20"/>
        <v>0</v>
      </c>
      <c r="C342" s="41">
        <f t="shared" si="21"/>
        <v>0</v>
      </c>
      <c r="D342" s="41">
        <f t="shared" si="22"/>
        <v>0</v>
      </c>
      <c r="E342" s="55" t="b">
        <f t="shared" si="23"/>
        <v>1</v>
      </c>
    </row>
    <row r="343" spans="1:5" x14ac:dyDescent="0.3">
      <c r="A343" s="41">
        <v>342</v>
      </c>
      <c r="B343" s="41">
        <f t="shared" si="20"/>
        <v>0</v>
      </c>
      <c r="C343" s="41">
        <f t="shared" si="21"/>
        <v>0</v>
      </c>
      <c r="D343" s="41">
        <f t="shared" si="22"/>
        <v>0</v>
      </c>
      <c r="E343" s="55" t="b">
        <f t="shared" si="23"/>
        <v>1</v>
      </c>
    </row>
    <row r="344" spans="1:5" x14ac:dyDescent="0.3">
      <c r="A344" s="41">
        <v>343</v>
      </c>
      <c r="B344" s="41">
        <f t="shared" si="20"/>
        <v>0</v>
      </c>
      <c r="C344" s="41">
        <f t="shared" si="21"/>
        <v>0</v>
      </c>
      <c r="D344" s="41">
        <f t="shared" si="22"/>
        <v>0</v>
      </c>
      <c r="E344" s="55" t="b">
        <f t="shared" si="23"/>
        <v>1</v>
      </c>
    </row>
    <row r="345" spans="1:5" x14ac:dyDescent="0.3">
      <c r="A345" s="41">
        <v>344</v>
      </c>
      <c r="B345" s="41">
        <f t="shared" si="20"/>
        <v>0</v>
      </c>
      <c r="C345" s="41">
        <f t="shared" si="21"/>
        <v>0</v>
      </c>
      <c r="D345" s="41">
        <f t="shared" si="22"/>
        <v>0</v>
      </c>
      <c r="E345" s="55" t="b">
        <f t="shared" si="23"/>
        <v>1</v>
      </c>
    </row>
    <row r="346" spans="1:5" x14ac:dyDescent="0.3">
      <c r="A346" s="41">
        <v>345</v>
      </c>
      <c r="B346" s="41">
        <f t="shared" si="20"/>
        <v>0</v>
      </c>
      <c r="C346" s="41">
        <f t="shared" si="21"/>
        <v>0</v>
      </c>
      <c r="D346" s="41">
        <f t="shared" si="22"/>
        <v>0</v>
      </c>
      <c r="E346" s="55" t="b">
        <f t="shared" si="23"/>
        <v>1</v>
      </c>
    </row>
    <row r="347" spans="1:5" x14ac:dyDescent="0.3">
      <c r="A347" s="41">
        <v>346</v>
      </c>
      <c r="B347" s="41">
        <f t="shared" si="20"/>
        <v>0</v>
      </c>
      <c r="C347" s="41">
        <f t="shared" si="21"/>
        <v>0</v>
      </c>
      <c r="D347" s="41">
        <f t="shared" si="22"/>
        <v>0</v>
      </c>
      <c r="E347" s="55" t="b">
        <f t="shared" si="23"/>
        <v>1</v>
      </c>
    </row>
    <row r="348" spans="1:5" x14ac:dyDescent="0.3">
      <c r="A348" s="41">
        <v>347</v>
      </c>
      <c r="B348" s="41">
        <f t="shared" si="20"/>
        <v>0</v>
      </c>
      <c r="C348" s="41">
        <f t="shared" si="21"/>
        <v>0</v>
      </c>
      <c r="D348" s="41">
        <f t="shared" si="22"/>
        <v>0</v>
      </c>
      <c r="E348" s="55" t="b">
        <f t="shared" si="23"/>
        <v>1</v>
      </c>
    </row>
    <row r="349" spans="1:5" x14ac:dyDescent="0.3">
      <c r="A349" s="41">
        <v>348</v>
      </c>
      <c r="B349" s="41">
        <f t="shared" si="20"/>
        <v>0</v>
      </c>
      <c r="C349" s="41">
        <f t="shared" si="21"/>
        <v>0</v>
      </c>
      <c r="D349" s="41">
        <f t="shared" si="22"/>
        <v>0</v>
      </c>
      <c r="E349" s="55" t="b">
        <f t="shared" si="23"/>
        <v>1</v>
      </c>
    </row>
    <row r="350" spans="1:5" x14ac:dyDescent="0.3">
      <c r="A350" s="41">
        <v>349</v>
      </c>
      <c r="B350" s="41">
        <f t="shared" si="20"/>
        <v>0</v>
      </c>
      <c r="C350" s="41">
        <f t="shared" si="21"/>
        <v>0</v>
      </c>
      <c r="D350" s="41">
        <f t="shared" si="22"/>
        <v>0</v>
      </c>
      <c r="E350" s="55" t="b">
        <f t="shared" si="23"/>
        <v>1</v>
      </c>
    </row>
    <row r="351" spans="1:5" x14ac:dyDescent="0.3">
      <c r="A351" s="41">
        <v>350</v>
      </c>
      <c r="B351" s="41">
        <f t="shared" si="20"/>
        <v>0</v>
      </c>
      <c r="C351" s="41">
        <f t="shared" si="21"/>
        <v>0</v>
      </c>
      <c r="D351" s="41">
        <f t="shared" si="22"/>
        <v>0</v>
      </c>
      <c r="E351" s="55" t="b">
        <f t="shared" si="23"/>
        <v>1</v>
      </c>
    </row>
    <row r="352" spans="1:5" x14ac:dyDescent="0.3">
      <c r="A352" s="41">
        <v>351</v>
      </c>
      <c r="B352" s="41">
        <f t="shared" si="20"/>
        <v>0</v>
      </c>
      <c r="C352" s="41">
        <f t="shared" si="21"/>
        <v>0</v>
      </c>
      <c r="D352" s="41">
        <f t="shared" si="22"/>
        <v>0</v>
      </c>
    </row>
    <row r="353" spans="1:4" x14ac:dyDescent="0.3">
      <c r="A353" s="41">
        <v>352</v>
      </c>
      <c r="B353" s="41">
        <f t="shared" si="20"/>
        <v>0</v>
      </c>
      <c r="C353" s="41">
        <f t="shared" si="21"/>
        <v>0</v>
      </c>
      <c r="D353" s="41">
        <f t="shared" si="22"/>
        <v>0</v>
      </c>
    </row>
    <row r="354" spans="1:4" x14ac:dyDescent="0.3">
      <c r="A354" s="41">
        <v>353</v>
      </c>
      <c r="B354" s="41">
        <f t="shared" si="20"/>
        <v>0</v>
      </c>
      <c r="C354" s="41">
        <f t="shared" si="21"/>
        <v>0</v>
      </c>
      <c r="D354" s="41">
        <f t="shared" si="22"/>
        <v>0</v>
      </c>
    </row>
    <row r="355" spans="1:4" x14ac:dyDescent="0.3">
      <c r="A355" s="41">
        <v>354</v>
      </c>
      <c r="B355" s="41">
        <f t="shared" si="20"/>
        <v>0</v>
      </c>
      <c r="C355" s="41">
        <f t="shared" si="21"/>
        <v>0</v>
      </c>
      <c r="D355" s="41">
        <f t="shared" si="22"/>
        <v>0</v>
      </c>
    </row>
    <row r="356" spans="1:4" x14ac:dyDescent="0.3">
      <c r="A356" s="41">
        <v>355</v>
      </c>
      <c r="B356" s="41">
        <f t="shared" si="20"/>
        <v>0</v>
      </c>
      <c r="C356" s="41">
        <f t="shared" si="21"/>
        <v>0</v>
      </c>
      <c r="D356" s="41">
        <f t="shared" si="22"/>
        <v>0</v>
      </c>
    </row>
    <row r="357" spans="1:4" x14ac:dyDescent="0.3">
      <c r="A357" s="41">
        <v>356</v>
      </c>
      <c r="B357" s="41">
        <f t="shared" si="20"/>
        <v>0</v>
      </c>
      <c r="C357" s="41">
        <f t="shared" si="21"/>
        <v>0</v>
      </c>
      <c r="D357" s="41">
        <f t="shared" si="22"/>
        <v>0</v>
      </c>
    </row>
    <row r="358" spans="1:4" x14ac:dyDescent="0.3">
      <c r="A358" s="41">
        <v>357</v>
      </c>
      <c r="B358" s="41">
        <f t="shared" si="20"/>
        <v>0</v>
      </c>
      <c r="C358" s="41">
        <f t="shared" si="21"/>
        <v>0</v>
      </c>
      <c r="D358" s="41">
        <f t="shared" si="22"/>
        <v>0</v>
      </c>
    </row>
    <row r="359" spans="1:4" x14ac:dyDescent="0.3">
      <c r="A359" s="41">
        <v>358</v>
      </c>
      <c r="B359" s="41">
        <f t="shared" si="20"/>
        <v>0</v>
      </c>
      <c r="C359" s="41">
        <f t="shared" si="21"/>
        <v>0</v>
      </c>
      <c r="D359" s="41">
        <f t="shared" si="22"/>
        <v>0</v>
      </c>
    </row>
    <row r="360" spans="1:4" x14ac:dyDescent="0.3">
      <c r="A360" s="41">
        <v>359</v>
      </c>
      <c r="B360" s="41">
        <f t="shared" si="20"/>
        <v>0</v>
      </c>
      <c r="C360" s="41">
        <f t="shared" si="21"/>
        <v>0</v>
      </c>
      <c r="D360" s="41">
        <f t="shared" si="22"/>
        <v>0</v>
      </c>
    </row>
    <row r="361" spans="1:4" x14ac:dyDescent="0.3">
      <c r="A361" s="41">
        <v>360</v>
      </c>
      <c r="B361" s="41">
        <f t="shared" si="20"/>
        <v>0</v>
      </c>
      <c r="C361" s="41">
        <f t="shared" si="21"/>
        <v>0</v>
      </c>
      <c r="D361" s="41">
        <f t="shared" si="22"/>
        <v>0</v>
      </c>
    </row>
    <row r="362" spans="1:4" x14ac:dyDescent="0.3">
      <c r="A362" s="41">
        <v>361</v>
      </c>
      <c r="B362" s="41">
        <f t="shared" si="20"/>
        <v>0</v>
      </c>
      <c r="C362" s="41">
        <f t="shared" si="21"/>
        <v>0</v>
      </c>
      <c r="D362" s="41">
        <f t="shared" si="22"/>
        <v>0</v>
      </c>
    </row>
    <row r="363" spans="1:4" x14ac:dyDescent="0.3">
      <c r="A363" s="41">
        <v>362</v>
      </c>
      <c r="B363" s="41">
        <f t="shared" si="20"/>
        <v>0</v>
      </c>
      <c r="C363" s="41">
        <f t="shared" si="21"/>
        <v>0</v>
      </c>
      <c r="D363" s="41">
        <f t="shared" si="22"/>
        <v>0</v>
      </c>
    </row>
    <row r="364" spans="1:4" x14ac:dyDescent="0.3">
      <c r="A364" s="41">
        <v>363</v>
      </c>
      <c r="B364" s="41">
        <f t="shared" si="20"/>
        <v>0</v>
      </c>
      <c r="C364" s="41">
        <f t="shared" si="21"/>
        <v>0</v>
      </c>
      <c r="D364" s="41">
        <f t="shared" si="22"/>
        <v>0</v>
      </c>
    </row>
    <row r="365" spans="1:4" x14ac:dyDescent="0.3">
      <c r="A365" s="41">
        <v>364</v>
      </c>
      <c r="B365" s="41">
        <f t="shared" si="20"/>
        <v>0</v>
      </c>
      <c r="C365" s="41">
        <f t="shared" si="21"/>
        <v>0</v>
      </c>
      <c r="D365" s="41">
        <f t="shared" si="22"/>
        <v>0</v>
      </c>
    </row>
    <row r="366" spans="1:4" x14ac:dyDescent="0.3">
      <c r="A366" s="41">
        <v>365</v>
      </c>
      <c r="B366" s="41">
        <f t="shared" si="20"/>
        <v>0</v>
      </c>
      <c r="C366" s="41">
        <f t="shared" si="21"/>
        <v>0</v>
      </c>
      <c r="D366" s="41">
        <f t="shared" si="22"/>
        <v>0</v>
      </c>
    </row>
    <row r="367" spans="1:4" x14ac:dyDescent="0.3">
      <c r="A367" s="41">
        <v>366</v>
      </c>
      <c r="B367" s="41">
        <f t="shared" si="20"/>
        <v>0</v>
      </c>
      <c r="C367" s="41">
        <f t="shared" si="21"/>
        <v>0</v>
      </c>
      <c r="D367" s="41">
        <f t="shared" si="22"/>
        <v>0</v>
      </c>
    </row>
    <row r="368" spans="1:4" x14ac:dyDescent="0.3">
      <c r="A368" s="41">
        <v>367</v>
      </c>
      <c r="B368" s="41">
        <f t="shared" si="20"/>
        <v>0</v>
      </c>
      <c r="C368" s="41">
        <f t="shared" si="21"/>
        <v>0</v>
      </c>
      <c r="D368" s="41">
        <f t="shared" si="22"/>
        <v>0</v>
      </c>
    </row>
    <row r="369" spans="1:4" x14ac:dyDescent="0.3">
      <c r="A369" s="41">
        <v>368</v>
      </c>
      <c r="B369" s="41">
        <f t="shared" si="20"/>
        <v>0</v>
      </c>
      <c r="C369" s="41">
        <f t="shared" si="21"/>
        <v>0</v>
      </c>
      <c r="D369" s="41">
        <f t="shared" si="22"/>
        <v>0</v>
      </c>
    </row>
    <row r="370" spans="1:4" x14ac:dyDescent="0.3">
      <c r="A370" s="41">
        <v>369</v>
      </c>
      <c r="B370" s="41">
        <f t="shared" si="20"/>
        <v>0</v>
      </c>
      <c r="C370" s="41">
        <f t="shared" si="21"/>
        <v>0</v>
      </c>
      <c r="D370" s="41">
        <f t="shared" si="22"/>
        <v>0</v>
      </c>
    </row>
    <row r="371" spans="1:4" x14ac:dyDescent="0.3">
      <c r="A371" s="41">
        <v>370</v>
      </c>
      <c r="B371" s="41">
        <f t="shared" si="20"/>
        <v>0</v>
      </c>
      <c r="C371" s="41">
        <f t="shared" si="21"/>
        <v>0</v>
      </c>
      <c r="D371" s="41">
        <f t="shared" si="22"/>
        <v>0</v>
      </c>
    </row>
    <row r="372" spans="1:4" x14ac:dyDescent="0.3">
      <c r="A372" s="41">
        <v>371</v>
      </c>
      <c r="B372" s="41">
        <f t="shared" si="20"/>
        <v>0</v>
      </c>
      <c r="C372" s="41">
        <f t="shared" si="21"/>
        <v>0</v>
      </c>
      <c r="D372" s="41">
        <f t="shared" si="22"/>
        <v>0</v>
      </c>
    </row>
    <row r="373" spans="1:4" x14ac:dyDescent="0.3">
      <c r="A373" s="41">
        <v>372</v>
      </c>
      <c r="B373" s="41">
        <f t="shared" si="20"/>
        <v>0</v>
      </c>
      <c r="C373" s="41">
        <f t="shared" si="21"/>
        <v>0</v>
      </c>
      <c r="D373" s="41">
        <f t="shared" si="22"/>
        <v>0</v>
      </c>
    </row>
    <row r="374" spans="1:4" x14ac:dyDescent="0.3">
      <c r="A374" s="41">
        <v>373</v>
      </c>
      <c r="B374" s="41">
        <f t="shared" si="20"/>
        <v>0</v>
      </c>
      <c r="C374" s="41">
        <f t="shared" si="21"/>
        <v>0</v>
      </c>
      <c r="D374" s="41">
        <f t="shared" si="22"/>
        <v>0</v>
      </c>
    </row>
    <row r="375" spans="1:4" x14ac:dyDescent="0.3">
      <c r="A375" s="41">
        <v>374</v>
      </c>
      <c r="B375" s="41">
        <f t="shared" si="20"/>
        <v>0</v>
      </c>
      <c r="C375" s="41">
        <f t="shared" si="21"/>
        <v>0</v>
      </c>
      <c r="D375" s="41">
        <f t="shared" si="22"/>
        <v>0</v>
      </c>
    </row>
    <row r="376" spans="1:4" x14ac:dyDescent="0.3">
      <c r="A376" s="41">
        <v>375</v>
      </c>
      <c r="B376" s="41">
        <f t="shared" si="20"/>
        <v>0</v>
      </c>
      <c r="C376" s="41">
        <f t="shared" si="21"/>
        <v>0</v>
      </c>
      <c r="D376" s="41">
        <f t="shared" si="22"/>
        <v>0</v>
      </c>
    </row>
    <row r="377" spans="1:4" x14ac:dyDescent="0.3">
      <c r="A377" s="41">
        <v>376</v>
      </c>
      <c r="B377" s="41">
        <f t="shared" si="20"/>
        <v>0</v>
      </c>
      <c r="C377" s="41">
        <f t="shared" si="21"/>
        <v>0</v>
      </c>
      <c r="D377" s="41">
        <f t="shared" si="22"/>
        <v>0</v>
      </c>
    </row>
    <row r="378" spans="1:4" x14ac:dyDescent="0.3">
      <c r="A378" s="41">
        <v>377</v>
      </c>
      <c r="B378" s="41">
        <f t="shared" si="20"/>
        <v>0</v>
      </c>
      <c r="C378" s="41">
        <f t="shared" si="21"/>
        <v>0</v>
      </c>
      <c r="D378" s="41">
        <f t="shared" si="22"/>
        <v>0</v>
      </c>
    </row>
    <row r="379" spans="1:4" x14ac:dyDescent="0.3">
      <c r="A379" s="41">
        <v>378</v>
      </c>
      <c r="B379" s="41">
        <f t="shared" si="20"/>
        <v>0</v>
      </c>
      <c r="C379" s="41">
        <f t="shared" si="21"/>
        <v>0</v>
      </c>
      <c r="D379" s="41">
        <f t="shared" si="22"/>
        <v>0</v>
      </c>
    </row>
    <row r="380" spans="1:4" x14ac:dyDescent="0.3">
      <c r="A380" s="41">
        <v>379</v>
      </c>
      <c r="B380" s="41">
        <f t="shared" si="20"/>
        <v>0</v>
      </c>
      <c r="C380" s="41">
        <f t="shared" si="21"/>
        <v>0</v>
      </c>
      <c r="D380" s="41">
        <f t="shared" si="22"/>
        <v>0</v>
      </c>
    </row>
    <row r="381" spans="1:4" x14ac:dyDescent="0.3">
      <c r="A381" s="41">
        <v>380</v>
      </c>
      <c r="B381" s="41">
        <f t="shared" si="20"/>
        <v>0</v>
      </c>
      <c r="C381" s="41">
        <f t="shared" si="21"/>
        <v>0</v>
      </c>
      <c r="D381" s="41">
        <f t="shared" si="22"/>
        <v>0</v>
      </c>
    </row>
    <row r="382" spans="1:4" x14ac:dyDescent="0.3">
      <c r="A382" s="41">
        <v>381</v>
      </c>
      <c r="B382" s="41">
        <f t="shared" si="20"/>
        <v>0</v>
      </c>
      <c r="C382" s="41">
        <f t="shared" si="21"/>
        <v>0</v>
      </c>
      <c r="D382" s="41">
        <f t="shared" si="22"/>
        <v>0</v>
      </c>
    </row>
    <row r="383" spans="1:4" x14ac:dyDescent="0.3">
      <c r="A383" s="41">
        <v>382</v>
      </c>
      <c r="B383" s="41">
        <f t="shared" si="20"/>
        <v>0</v>
      </c>
      <c r="C383" s="41">
        <f t="shared" si="21"/>
        <v>0</v>
      </c>
      <c r="D383" s="41">
        <f t="shared" si="22"/>
        <v>0</v>
      </c>
    </row>
    <row r="384" spans="1:4" x14ac:dyDescent="0.3">
      <c r="A384" s="41">
        <v>383</v>
      </c>
      <c r="B384" s="41">
        <f t="shared" si="20"/>
        <v>0</v>
      </c>
      <c r="C384" s="41">
        <f t="shared" si="21"/>
        <v>0</v>
      </c>
      <c r="D384" s="41">
        <f t="shared" si="22"/>
        <v>0</v>
      </c>
    </row>
    <row r="385" spans="1:4" x14ac:dyDescent="0.3">
      <c r="A385" s="41">
        <v>384</v>
      </c>
      <c r="B385" s="41">
        <f t="shared" si="20"/>
        <v>0</v>
      </c>
      <c r="C385" s="41">
        <f t="shared" si="21"/>
        <v>0</v>
      </c>
      <c r="D385" s="41">
        <f t="shared" si="22"/>
        <v>0</v>
      </c>
    </row>
    <row r="386" spans="1:4" x14ac:dyDescent="0.3">
      <c r="A386" s="41">
        <v>385</v>
      </c>
      <c r="B386" s="41">
        <f t="shared" ref="B386:B449" si="24">VLOOKUP(A386,AQAP1,3,FALSE)</f>
        <v>0</v>
      </c>
      <c r="C386" s="41">
        <f t="shared" ref="C386:C449" si="25">VLOOKUP(A386,AQAP2, 3, FALSE)</f>
        <v>0</v>
      </c>
      <c r="D386" s="41">
        <f t="shared" ref="D386:D449" si="26">VLOOKUP(A386,AQAP3, 3, FALSE)</f>
        <v>0</v>
      </c>
    </row>
    <row r="387" spans="1:4" x14ac:dyDescent="0.3">
      <c r="A387" s="41">
        <v>386</v>
      </c>
      <c r="B387" s="41">
        <f t="shared" si="24"/>
        <v>0</v>
      </c>
      <c r="C387" s="41">
        <f t="shared" si="25"/>
        <v>0</v>
      </c>
      <c r="D387" s="41">
        <f t="shared" si="26"/>
        <v>0</v>
      </c>
    </row>
    <row r="388" spans="1:4" x14ac:dyDescent="0.3">
      <c r="A388" s="41">
        <v>387</v>
      </c>
      <c r="B388" s="41">
        <f t="shared" si="24"/>
        <v>0</v>
      </c>
      <c r="C388" s="41">
        <f t="shared" si="25"/>
        <v>0</v>
      </c>
      <c r="D388" s="41">
        <f t="shared" si="26"/>
        <v>0</v>
      </c>
    </row>
    <row r="389" spans="1:4" x14ac:dyDescent="0.3">
      <c r="A389" s="41">
        <v>388</v>
      </c>
      <c r="B389" s="41">
        <f t="shared" si="24"/>
        <v>0</v>
      </c>
      <c r="C389" s="41">
        <f t="shared" si="25"/>
        <v>0</v>
      </c>
      <c r="D389" s="41">
        <f t="shared" si="26"/>
        <v>0</v>
      </c>
    </row>
    <row r="390" spans="1:4" x14ac:dyDescent="0.3">
      <c r="A390" s="41">
        <v>389</v>
      </c>
      <c r="B390" s="41">
        <f t="shared" si="24"/>
        <v>0</v>
      </c>
      <c r="C390" s="41">
        <f t="shared" si="25"/>
        <v>0</v>
      </c>
      <c r="D390" s="41">
        <f t="shared" si="26"/>
        <v>0</v>
      </c>
    </row>
    <row r="391" spans="1:4" x14ac:dyDescent="0.3">
      <c r="A391" s="41">
        <v>390</v>
      </c>
      <c r="B391" s="41">
        <f t="shared" si="24"/>
        <v>0</v>
      </c>
      <c r="C391" s="41">
        <f t="shared" si="25"/>
        <v>0</v>
      </c>
      <c r="D391" s="41">
        <f t="shared" si="26"/>
        <v>0</v>
      </c>
    </row>
    <row r="392" spans="1:4" x14ac:dyDescent="0.3">
      <c r="A392" s="41">
        <v>391</v>
      </c>
      <c r="B392" s="41">
        <f t="shared" si="24"/>
        <v>0</v>
      </c>
      <c r="C392" s="41">
        <f t="shared" si="25"/>
        <v>0</v>
      </c>
      <c r="D392" s="41">
        <f t="shared" si="26"/>
        <v>0</v>
      </c>
    </row>
    <row r="393" spans="1:4" x14ac:dyDescent="0.3">
      <c r="A393" s="41">
        <v>392</v>
      </c>
      <c r="B393" s="41">
        <f t="shared" si="24"/>
        <v>0</v>
      </c>
      <c r="C393" s="41">
        <f t="shared" si="25"/>
        <v>0</v>
      </c>
      <c r="D393" s="41">
        <f t="shared" si="26"/>
        <v>0</v>
      </c>
    </row>
    <row r="394" spans="1:4" x14ac:dyDescent="0.3">
      <c r="A394" s="41">
        <v>393</v>
      </c>
      <c r="B394" s="41">
        <f t="shared" si="24"/>
        <v>0</v>
      </c>
      <c r="C394" s="41">
        <f t="shared" si="25"/>
        <v>0</v>
      </c>
      <c r="D394" s="41">
        <f t="shared" si="26"/>
        <v>0</v>
      </c>
    </row>
    <row r="395" spans="1:4" x14ac:dyDescent="0.3">
      <c r="A395" s="41">
        <v>394</v>
      </c>
      <c r="B395" s="41">
        <f t="shared" si="24"/>
        <v>0</v>
      </c>
      <c r="C395" s="41">
        <f t="shared" si="25"/>
        <v>0</v>
      </c>
      <c r="D395" s="41">
        <f t="shared" si="26"/>
        <v>0</v>
      </c>
    </row>
    <row r="396" spans="1:4" x14ac:dyDescent="0.3">
      <c r="A396" s="41">
        <v>395</v>
      </c>
      <c r="B396" s="41">
        <f t="shared" si="24"/>
        <v>0</v>
      </c>
      <c r="C396" s="41">
        <f t="shared" si="25"/>
        <v>0</v>
      </c>
      <c r="D396" s="41">
        <f t="shared" si="26"/>
        <v>0</v>
      </c>
    </row>
    <row r="397" spans="1:4" x14ac:dyDescent="0.3">
      <c r="A397" s="41">
        <v>396</v>
      </c>
      <c r="B397" s="41">
        <f t="shared" si="24"/>
        <v>0</v>
      </c>
      <c r="C397" s="41">
        <f t="shared" si="25"/>
        <v>0</v>
      </c>
      <c r="D397" s="41">
        <f t="shared" si="26"/>
        <v>0</v>
      </c>
    </row>
    <row r="398" spans="1:4" x14ac:dyDescent="0.3">
      <c r="A398" s="41">
        <v>397</v>
      </c>
      <c r="B398" s="41">
        <f t="shared" si="24"/>
        <v>0</v>
      </c>
      <c r="C398" s="41">
        <f t="shared" si="25"/>
        <v>0</v>
      </c>
      <c r="D398" s="41">
        <f t="shared" si="26"/>
        <v>0</v>
      </c>
    </row>
    <row r="399" spans="1:4" x14ac:dyDescent="0.3">
      <c r="A399" s="41">
        <v>398</v>
      </c>
      <c r="B399" s="41">
        <f t="shared" si="24"/>
        <v>0</v>
      </c>
      <c r="C399" s="41">
        <f t="shared" si="25"/>
        <v>0</v>
      </c>
      <c r="D399" s="41">
        <f t="shared" si="26"/>
        <v>0</v>
      </c>
    </row>
    <row r="400" spans="1:4" x14ac:dyDescent="0.3">
      <c r="A400" s="41">
        <v>399</v>
      </c>
      <c r="B400" s="41">
        <f t="shared" si="24"/>
        <v>0</v>
      </c>
      <c r="C400" s="41">
        <f t="shared" si="25"/>
        <v>0</v>
      </c>
      <c r="D400" s="41">
        <f t="shared" si="26"/>
        <v>0</v>
      </c>
    </row>
    <row r="401" spans="1:4" x14ac:dyDescent="0.3">
      <c r="A401" s="41">
        <v>400</v>
      </c>
      <c r="B401" s="41">
        <f t="shared" si="24"/>
        <v>0</v>
      </c>
      <c r="C401" s="41">
        <f t="shared" si="25"/>
        <v>0</v>
      </c>
      <c r="D401" s="41">
        <f t="shared" si="26"/>
        <v>0</v>
      </c>
    </row>
    <row r="402" spans="1:4" x14ac:dyDescent="0.3">
      <c r="A402" s="41">
        <v>401</v>
      </c>
      <c r="B402" s="41">
        <f t="shared" si="24"/>
        <v>0</v>
      </c>
      <c r="C402" s="41">
        <f t="shared" si="25"/>
        <v>0</v>
      </c>
      <c r="D402" s="41">
        <f t="shared" si="26"/>
        <v>0</v>
      </c>
    </row>
    <row r="403" spans="1:4" x14ac:dyDescent="0.3">
      <c r="A403" s="41">
        <v>402</v>
      </c>
      <c r="B403" s="41">
        <f t="shared" si="24"/>
        <v>0</v>
      </c>
      <c r="C403" s="41">
        <f t="shared" si="25"/>
        <v>0</v>
      </c>
      <c r="D403" s="41">
        <f t="shared" si="26"/>
        <v>0</v>
      </c>
    </row>
    <row r="404" spans="1:4" x14ac:dyDescent="0.3">
      <c r="A404" s="41">
        <v>403</v>
      </c>
      <c r="B404" s="41">
        <f t="shared" si="24"/>
        <v>0</v>
      </c>
      <c r="C404" s="41">
        <f t="shared" si="25"/>
        <v>0</v>
      </c>
      <c r="D404" s="41">
        <f t="shared" si="26"/>
        <v>0</v>
      </c>
    </row>
    <row r="405" spans="1:4" x14ac:dyDescent="0.3">
      <c r="A405" s="41">
        <v>404</v>
      </c>
      <c r="B405" s="41">
        <f t="shared" si="24"/>
        <v>0</v>
      </c>
      <c r="C405" s="41">
        <f t="shared" si="25"/>
        <v>0</v>
      </c>
      <c r="D405" s="41">
        <f t="shared" si="26"/>
        <v>0</v>
      </c>
    </row>
    <row r="406" spans="1:4" x14ac:dyDescent="0.3">
      <c r="A406" s="41">
        <v>405</v>
      </c>
      <c r="B406" s="41">
        <f t="shared" si="24"/>
        <v>0</v>
      </c>
      <c r="C406" s="41">
        <f t="shared" si="25"/>
        <v>0</v>
      </c>
      <c r="D406" s="41">
        <f t="shared" si="26"/>
        <v>0</v>
      </c>
    </row>
    <row r="407" spans="1:4" x14ac:dyDescent="0.3">
      <c r="A407" s="41">
        <v>406</v>
      </c>
      <c r="B407" s="41">
        <f t="shared" si="24"/>
        <v>0</v>
      </c>
      <c r="C407" s="41">
        <f t="shared" si="25"/>
        <v>0</v>
      </c>
      <c r="D407" s="41">
        <f t="shared" si="26"/>
        <v>0</v>
      </c>
    </row>
    <row r="408" spans="1:4" x14ac:dyDescent="0.3">
      <c r="A408" s="41">
        <v>407</v>
      </c>
      <c r="B408" s="41">
        <f t="shared" si="24"/>
        <v>0</v>
      </c>
      <c r="C408" s="41">
        <f t="shared" si="25"/>
        <v>0</v>
      </c>
      <c r="D408" s="41">
        <f t="shared" si="26"/>
        <v>0</v>
      </c>
    </row>
    <row r="409" spans="1:4" x14ac:dyDescent="0.3">
      <c r="A409" s="41">
        <v>408</v>
      </c>
      <c r="B409" s="41">
        <f t="shared" si="24"/>
        <v>0</v>
      </c>
      <c r="C409" s="41">
        <f t="shared" si="25"/>
        <v>0</v>
      </c>
      <c r="D409" s="41">
        <f t="shared" si="26"/>
        <v>0</v>
      </c>
    </row>
    <row r="410" spans="1:4" x14ac:dyDescent="0.3">
      <c r="A410" s="41">
        <v>409</v>
      </c>
      <c r="B410" s="41">
        <f t="shared" si="24"/>
        <v>0</v>
      </c>
      <c r="C410" s="41">
        <f t="shared" si="25"/>
        <v>0</v>
      </c>
      <c r="D410" s="41">
        <f t="shared" si="26"/>
        <v>0</v>
      </c>
    </row>
    <row r="411" spans="1:4" x14ac:dyDescent="0.3">
      <c r="A411" s="41">
        <v>410</v>
      </c>
      <c r="B411" s="41">
        <f t="shared" si="24"/>
        <v>0</v>
      </c>
      <c r="C411" s="41">
        <f t="shared" si="25"/>
        <v>0</v>
      </c>
      <c r="D411" s="41">
        <f t="shared" si="26"/>
        <v>0</v>
      </c>
    </row>
    <row r="412" spans="1:4" x14ac:dyDescent="0.3">
      <c r="A412" s="41">
        <v>411</v>
      </c>
      <c r="B412" s="41">
        <f t="shared" si="24"/>
        <v>0</v>
      </c>
      <c r="C412" s="41">
        <f t="shared" si="25"/>
        <v>0</v>
      </c>
      <c r="D412" s="41">
        <f t="shared" si="26"/>
        <v>0</v>
      </c>
    </row>
    <row r="413" spans="1:4" x14ac:dyDescent="0.3">
      <c r="A413" s="41">
        <v>412</v>
      </c>
      <c r="B413" s="41">
        <f t="shared" si="24"/>
        <v>0</v>
      </c>
      <c r="C413" s="41">
        <f t="shared" si="25"/>
        <v>0</v>
      </c>
      <c r="D413" s="41">
        <f t="shared" si="26"/>
        <v>0</v>
      </c>
    </row>
    <row r="414" spans="1:4" x14ac:dyDescent="0.3">
      <c r="A414" s="41">
        <v>413</v>
      </c>
      <c r="B414" s="41">
        <f t="shared" si="24"/>
        <v>0</v>
      </c>
      <c r="C414" s="41">
        <f t="shared" si="25"/>
        <v>0</v>
      </c>
      <c r="D414" s="41">
        <f t="shared" si="26"/>
        <v>0</v>
      </c>
    </row>
    <row r="415" spans="1:4" x14ac:dyDescent="0.3">
      <c r="A415" s="41">
        <v>414</v>
      </c>
      <c r="B415" s="41">
        <f t="shared" si="24"/>
        <v>0</v>
      </c>
      <c r="C415" s="41">
        <f t="shared" si="25"/>
        <v>0</v>
      </c>
      <c r="D415" s="41">
        <f t="shared" si="26"/>
        <v>0</v>
      </c>
    </row>
    <row r="416" spans="1:4" x14ac:dyDescent="0.3">
      <c r="A416" s="41">
        <v>415</v>
      </c>
      <c r="B416" s="41">
        <f t="shared" si="24"/>
        <v>0</v>
      </c>
      <c r="C416" s="41">
        <f t="shared" si="25"/>
        <v>0</v>
      </c>
      <c r="D416" s="41">
        <f t="shared" si="26"/>
        <v>0</v>
      </c>
    </row>
    <row r="417" spans="1:4" x14ac:dyDescent="0.3">
      <c r="A417" s="41">
        <v>416</v>
      </c>
      <c r="B417" s="41">
        <f t="shared" si="24"/>
        <v>0</v>
      </c>
      <c r="C417" s="41">
        <f t="shared" si="25"/>
        <v>0</v>
      </c>
      <c r="D417" s="41">
        <f t="shared" si="26"/>
        <v>0</v>
      </c>
    </row>
    <row r="418" spans="1:4" x14ac:dyDescent="0.3">
      <c r="A418" s="41">
        <v>417</v>
      </c>
      <c r="B418" s="41">
        <f t="shared" si="24"/>
        <v>0</v>
      </c>
      <c r="C418" s="41">
        <f t="shared" si="25"/>
        <v>0</v>
      </c>
      <c r="D418" s="41">
        <f t="shared" si="26"/>
        <v>0</v>
      </c>
    </row>
    <row r="419" spans="1:4" x14ac:dyDescent="0.3">
      <c r="A419" s="41">
        <v>418</v>
      </c>
      <c r="B419" s="41">
        <f t="shared" si="24"/>
        <v>0</v>
      </c>
      <c r="C419" s="41">
        <f t="shared" si="25"/>
        <v>0</v>
      </c>
      <c r="D419" s="41">
        <f t="shared" si="26"/>
        <v>0</v>
      </c>
    </row>
    <row r="420" spans="1:4" x14ac:dyDescent="0.3">
      <c r="A420" s="41">
        <v>419</v>
      </c>
      <c r="B420" s="41">
        <f t="shared" si="24"/>
        <v>0</v>
      </c>
      <c r="C420" s="41">
        <f t="shared" si="25"/>
        <v>0</v>
      </c>
      <c r="D420" s="41">
        <f t="shared" si="26"/>
        <v>0</v>
      </c>
    </row>
    <row r="421" spans="1:4" x14ac:dyDescent="0.3">
      <c r="A421" s="41">
        <v>420</v>
      </c>
      <c r="B421" s="41">
        <f t="shared" si="24"/>
        <v>0</v>
      </c>
      <c r="C421" s="41">
        <f t="shared" si="25"/>
        <v>0</v>
      </c>
      <c r="D421" s="41">
        <f t="shared" si="26"/>
        <v>0</v>
      </c>
    </row>
    <row r="422" spans="1:4" x14ac:dyDescent="0.3">
      <c r="A422" s="41">
        <v>421</v>
      </c>
      <c r="B422" s="41">
        <f t="shared" si="24"/>
        <v>0</v>
      </c>
      <c r="C422" s="41">
        <f t="shared" si="25"/>
        <v>0</v>
      </c>
      <c r="D422" s="41">
        <f t="shared" si="26"/>
        <v>0</v>
      </c>
    </row>
    <row r="423" spans="1:4" x14ac:dyDescent="0.3">
      <c r="A423" s="41">
        <v>422</v>
      </c>
      <c r="B423" s="41">
        <f t="shared" si="24"/>
        <v>0</v>
      </c>
      <c r="C423" s="41">
        <f t="shared" si="25"/>
        <v>0</v>
      </c>
      <c r="D423" s="41">
        <f t="shared" si="26"/>
        <v>0</v>
      </c>
    </row>
    <row r="424" spans="1:4" x14ac:dyDescent="0.3">
      <c r="A424" s="41">
        <v>423</v>
      </c>
      <c r="B424" s="41">
        <f t="shared" si="24"/>
        <v>0</v>
      </c>
      <c r="C424" s="41">
        <f t="shared" si="25"/>
        <v>0</v>
      </c>
      <c r="D424" s="41">
        <f t="shared" si="26"/>
        <v>0</v>
      </c>
    </row>
    <row r="425" spans="1:4" x14ac:dyDescent="0.3">
      <c r="A425" s="41">
        <v>424</v>
      </c>
      <c r="B425" s="41">
        <f t="shared" si="24"/>
        <v>0</v>
      </c>
      <c r="C425" s="41">
        <f t="shared" si="25"/>
        <v>0</v>
      </c>
      <c r="D425" s="41">
        <f t="shared" si="26"/>
        <v>0</v>
      </c>
    </row>
    <row r="426" spans="1:4" x14ac:dyDescent="0.3">
      <c r="A426" s="41">
        <v>425</v>
      </c>
      <c r="B426" s="41">
        <f t="shared" si="24"/>
        <v>0</v>
      </c>
      <c r="C426" s="41">
        <f t="shared" si="25"/>
        <v>0</v>
      </c>
      <c r="D426" s="41">
        <f t="shared" si="26"/>
        <v>0</v>
      </c>
    </row>
    <row r="427" spans="1:4" x14ac:dyDescent="0.3">
      <c r="A427" s="41">
        <v>426</v>
      </c>
      <c r="B427" s="41">
        <f t="shared" si="24"/>
        <v>0</v>
      </c>
      <c r="C427" s="41">
        <f t="shared" si="25"/>
        <v>0</v>
      </c>
      <c r="D427" s="41">
        <f t="shared" si="26"/>
        <v>0</v>
      </c>
    </row>
    <row r="428" spans="1:4" x14ac:dyDescent="0.3">
      <c r="A428" s="41">
        <v>427</v>
      </c>
      <c r="B428" s="41">
        <f t="shared" si="24"/>
        <v>0</v>
      </c>
      <c r="C428" s="41">
        <f t="shared" si="25"/>
        <v>0</v>
      </c>
      <c r="D428" s="41">
        <f t="shared" si="26"/>
        <v>0</v>
      </c>
    </row>
    <row r="429" spans="1:4" x14ac:dyDescent="0.3">
      <c r="A429" s="41">
        <v>428</v>
      </c>
      <c r="B429" s="41">
        <f t="shared" si="24"/>
        <v>0</v>
      </c>
      <c r="C429" s="41">
        <f t="shared" si="25"/>
        <v>0</v>
      </c>
      <c r="D429" s="41">
        <f t="shared" si="26"/>
        <v>0</v>
      </c>
    </row>
    <row r="430" spans="1:4" x14ac:dyDescent="0.3">
      <c r="A430" s="41">
        <v>429</v>
      </c>
      <c r="B430" s="41">
        <f t="shared" si="24"/>
        <v>0</v>
      </c>
      <c r="C430" s="41">
        <f t="shared" si="25"/>
        <v>0</v>
      </c>
      <c r="D430" s="41">
        <f t="shared" si="26"/>
        <v>0</v>
      </c>
    </row>
    <row r="431" spans="1:4" x14ac:dyDescent="0.3">
      <c r="A431" s="41">
        <v>430</v>
      </c>
      <c r="B431" s="41">
        <f t="shared" si="24"/>
        <v>0</v>
      </c>
      <c r="C431" s="41">
        <f t="shared" si="25"/>
        <v>0</v>
      </c>
      <c r="D431" s="41">
        <f t="shared" si="26"/>
        <v>0</v>
      </c>
    </row>
    <row r="432" spans="1:4" x14ac:dyDescent="0.3">
      <c r="A432" s="41">
        <v>431</v>
      </c>
      <c r="B432" s="41">
        <f t="shared" si="24"/>
        <v>0</v>
      </c>
      <c r="C432" s="41">
        <f t="shared" si="25"/>
        <v>0</v>
      </c>
      <c r="D432" s="41">
        <f t="shared" si="26"/>
        <v>0</v>
      </c>
    </row>
    <row r="433" spans="1:4" x14ac:dyDescent="0.3">
      <c r="A433" s="41">
        <v>432</v>
      </c>
      <c r="B433" s="41">
        <f t="shared" si="24"/>
        <v>0</v>
      </c>
      <c r="C433" s="41">
        <f t="shared" si="25"/>
        <v>0</v>
      </c>
      <c r="D433" s="41">
        <f t="shared" si="26"/>
        <v>0</v>
      </c>
    </row>
    <row r="434" spans="1:4" x14ac:dyDescent="0.3">
      <c r="A434" s="41">
        <v>433</v>
      </c>
      <c r="B434" s="41">
        <f t="shared" si="24"/>
        <v>0</v>
      </c>
      <c r="C434" s="41">
        <f t="shared" si="25"/>
        <v>0</v>
      </c>
      <c r="D434" s="41">
        <f t="shared" si="26"/>
        <v>0</v>
      </c>
    </row>
    <row r="435" spans="1:4" x14ac:dyDescent="0.3">
      <c r="A435" s="41">
        <v>434</v>
      </c>
      <c r="B435" s="41">
        <f t="shared" si="24"/>
        <v>0</v>
      </c>
      <c r="C435" s="41">
        <f t="shared" si="25"/>
        <v>0</v>
      </c>
      <c r="D435" s="41">
        <f t="shared" si="26"/>
        <v>0</v>
      </c>
    </row>
    <row r="436" spans="1:4" x14ac:dyDescent="0.3">
      <c r="A436" s="41">
        <v>435</v>
      </c>
      <c r="B436" s="41">
        <f t="shared" si="24"/>
        <v>0</v>
      </c>
      <c r="C436" s="41">
        <f t="shared" si="25"/>
        <v>0</v>
      </c>
      <c r="D436" s="41">
        <f t="shared" si="26"/>
        <v>0</v>
      </c>
    </row>
    <row r="437" spans="1:4" x14ac:dyDescent="0.3">
      <c r="A437" s="41">
        <v>436</v>
      </c>
      <c r="B437" s="41">
        <f t="shared" si="24"/>
        <v>0</v>
      </c>
      <c r="C437" s="41">
        <f t="shared" si="25"/>
        <v>0</v>
      </c>
      <c r="D437" s="41">
        <f t="shared" si="26"/>
        <v>0</v>
      </c>
    </row>
    <row r="438" spans="1:4" x14ac:dyDescent="0.3">
      <c r="A438" s="41">
        <v>437</v>
      </c>
      <c r="B438" s="41">
        <f t="shared" si="24"/>
        <v>0</v>
      </c>
      <c r="C438" s="41">
        <f t="shared" si="25"/>
        <v>0</v>
      </c>
      <c r="D438" s="41">
        <f t="shared" si="26"/>
        <v>0</v>
      </c>
    </row>
    <row r="439" spans="1:4" x14ac:dyDescent="0.3">
      <c r="A439" s="41">
        <v>438</v>
      </c>
      <c r="B439" s="41">
        <f t="shared" si="24"/>
        <v>0</v>
      </c>
      <c r="C439" s="41">
        <f t="shared" si="25"/>
        <v>0</v>
      </c>
      <c r="D439" s="41">
        <f t="shared" si="26"/>
        <v>0</v>
      </c>
    </row>
    <row r="440" spans="1:4" x14ac:dyDescent="0.3">
      <c r="A440" s="41">
        <v>439</v>
      </c>
      <c r="B440" s="41">
        <f t="shared" si="24"/>
        <v>0</v>
      </c>
      <c r="C440" s="41">
        <f t="shared" si="25"/>
        <v>0</v>
      </c>
      <c r="D440" s="41">
        <f t="shared" si="26"/>
        <v>0</v>
      </c>
    </row>
    <row r="441" spans="1:4" x14ac:dyDescent="0.3">
      <c r="A441" s="41">
        <v>440</v>
      </c>
      <c r="B441" s="41">
        <f t="shared" si="24"/>
        <v>0</v>
      </c>
      <c r="C441" s="41">
        <f t="shared" si="25"/>
        <v>0</v>
      </c>
      <c r="D441" s="41">
        <f t="shared" si="26"/>
        <v>0</v>
      </c>
    </row>
    <row r="442" spans="1:4" x14ac:dyDescent="0.3">
      <c r="A442" s="41">
        <v>441</v>
      </c>
      <c r="B442" s="41">
        <f t="shared" si="24"/>
        <v>0</v>
      </c>
      <c r="C442" s="41">
        <f t="shared" si="25"/>
        <v>0</v>
      </c>
      <c r="D442" s="41">
        <f t="shared" si="26"/>
        <v>0</v>
      </c>
    </row>
    <row r="443" spans="1:4" x14ac:dyDescent="0.3">
      <c r="A443" s="41">
        <v>442</v>
      </c>
      <c r="B443" s="41">
        <f t="shared" si="24"/>
        <v>0</v>
      </c>
      <c r="C443" s="41">
        <f t="shared" si="25"/>
        <v>0</v>
      </c>
      <c r="D443" s="41">
        <f t="shared" si="26"/>
        <v>0</v>
      </c>
    </row>
    <row r="444" spans="1:4" x14ac:dyDescent="0.3">
      <c r="A444" s="41">
        <v>443</v>
      </c>
      <c r="B444" s="41">
        <f t="shared" si="24"/>
        <v>0</v>
      </c>
      <c r="C444" s="41">
        <f t="shared" si="25"/>
        <v>0</v>
      </c>
      <c r="D444" s="41">
        <f t="shared" si="26"/>
        <v>0</v>
      </c>
    </row>
    <row r="445" spans="1:4" x14ac:dyDescent="0.3">
      <c r="A445" s="41">
        <v>444</v>
      </c>
      <c r="B445" s="41">
        <f t="shared" si="24"/>
        <v>0</v>
      </c>
      <c r="C445" s="41">
        <f t="shared" si="25"/>
        <v>0</v>
      </c>
      <c r="D445" s="41">
        <f t="shared" si="26"/>
        <v>0</v>
      </c>
    </row>
    <row r="446" spans="1:4" x14ac:dyDescent="0.3">
      <c r="A446" s="41">
        <v>445</v>
      </c>
      <c r="B446" s="41">
        <f t="shared" si="24"/>
        <v>0</v>
      </c>
      <c r="C446" s="41">
        <f t="shared" si="25"/>
        <v>0</v>
      </c>
      <c r="D446" s="41">
        <f t="shared" si="26"/>
        <v>0</v>
      </c>
    </row>
    <row r="447" spans="1:4" x14ac:dyDescent="0.3">
      <c r="A447" s="41">
        <v>446</v>
      </c>
      <c r="B447" s="41">
        <f t="shared" si="24"/>
        <v>0</v>
      </c>
      <c r="C447" s="41">
        <f t="shared" si="25"/>
        <v>0</v>
      </c>
      <c r="D447" s="41">
        <f t="shared" si="26"/>
        <v>0</v>
      </c>
    </row>
    <row r="448" spans="1:4" x14ac:dyDescent="0.3">
      <c r="A448" s="41">
        <v>447</v>
      </c>
      <c r="B448" s="41">
        <f t="shared" si="24"/>
        <v>0</v>
      </c>
      <c r="C448" s="41">
        <f t="shared" si="25"/>
        <v>0</v>
      </c>
      <c r="D448" s="41">
        <f t="shared" si="26"/>
        <v>0</v>
      </c>
    </row>
    <row r="449" spans="1:4" x14ac:dyDescent="0.3">
      <c r="A449" s="41">
        <v>448</v>
      </c>
      <c r="B449" s="41">
        <f t="shared" si="24"/>
        <v>0</v>
      </c>
      <c r="C449" s="41">
        <f t="shared" si="25"/>
        <v>0</v>
      </c>
      <c r="D449" s="41">
        <f t="shared" si="26"/>
        <v>0</v>
      </c>
    </row>
    <row r="450" spans="1:4" x14ac:dyDescent="0.3">
      <c r="A450" s="41">
        <v>449</v>
      </c>
      <c r="B450" s="41">
        <f t="shared" ref="B450:B502" si="27">VLOOKUP(A450,AQAP1,3,FALSE)</f>
        <v>0</v>
      </c>
      <c r="C450" s="41">
        <f t="shared" ref="C450:C502" si="28">VLOOKUP(A450,AQAP2, 3, FALSE)</f>
        <v>0</v>
      </c>
      <c r="D450" s="41">
        <f t="shared" ref="D450:D502" si="29">VLOOKUP(A450,AQAP3, 3, FALSE)</f>
        <v>0</v>
      </c>
    </row>
    <row r="451" spans="1:4" x14ac:dyDescent="0.3">
      <c r="A451" s="41">
        <v>450</v>
      </c>
      <c r="B451" s="41">
        <f t="shared" si="27"/>
        <v>0</v>
      </c>
      <c r="C451" s="41">
        <f t="shared" si="28"/>
        <v>0</v>
      </c>
      <c r="D451" s="41">
        <f t="shared" si="29"/>
        <v>0</v>
      </c>
    </row>
    <row r="452" spans="1:4" x14ac:dyDescent="0.3">
      <c r="A452" s="41">
        <v>451</v>
      </c>
      <c r="B452" s="41">
        <f t="shared" si="27"/>
        <v>0</v>
      </c>
      <c r="C452" s="41">
        <f t="shared" si="28"/>
        <v>0</v>
      </c>
      <c r="D452" s="41">
        <f t="shared" si="29"/>
        <v>0</v>
      </c>
    </row>
    <row r="453" spans="1:4" x14ac:dyDescent="0.3">
      <c r="A453" s="41">
        <v>452</v>
      </c>
      <c r="B453" s="41">
        <f t="shared" si="27"/>
        <v>0</v>
      </c>
      <c r="C453" s="41">
        <f t="shared" si="28"/>
        <v>0</v>
      </c>
      <c r="D453" s="41">
        <f t="shared" si="29"/>
        <v>0</v>
      </c>
    </row>
    <row r="454" spans="1:4" x14ac:dyDescent="0.3">
      <c r="A454" s="41">
        <v>453</v>
      </c>
      <c r="B454" s="41">
        <f t="shared" si="27"/>
        <v>0</v>
      </c>
      <c r="C454" s="41">
        <f t="shared" si="28"/>
        <v>0</v>
      </c>
      <c r="D454" s="41">
        <f t="shared" si="29"/>
        <v>0</v>
      </c>
    </row>
    <row r="455" spans="1:4" x14ac:dyDescent="0.3">
      <c r="A455" s="41">
        <v>454</v>
      </c>
      <c r="B455" s="41">
        <f t="shared" si="27"/>
        <v>0</v>
      </c>
      <c r="C455" s="41">
        <f t="shared" si="28"/>
        <v>0</v>
      </c>
      <c r="D455" s="41">
        <f t="shared" si="29"/>
        <v>0</v>
      </c>
    </row>
    <row r="456" spans="1:4" x14ac:dyDescent="0.3">
      <c r="A456" s="41">
        <v>455</v>
      </c>
      <c r="B456" s="41">
        <f t="shared" si="27"/>
        <v>0</v>
      </c>
      <c r="C456" s="41">
        <f t="shared" si="28"/>
        <v>0</v>
      </c>
      <c r="D456" s="41">
        <f t="shared" si="29"/>
        <v>0</v>
      </c>
    </row>
    <row r="457" spans="1:4" x14ac:dyDescent="0.3">
      <c r="A457" s="41">
        <v>456</v>
      </c>
      <c r="B457" s="41">
        <f t="shared" si="27"/>
        <v>0</v>
      </c>
      <c r="C457" s="41">
        <f t="shared" si="28"/>
        <v>0</v>
      </c>
      <c r="D457" s="41">
        <f t="shared" si="29"/>
        <v>0</v>
      </c>
    </row>
    <row r="458" spans="1:4" x14ac:dyDescent="0.3">
      <c r="A458" s="41">
        <v>457</v>
      </c>
      <c r="B458" s="41">
        <f t="shared" si="27"/>
        <v>0</v>
      </c>
      <c r="C458" s="41">
        <f t="shared" si="28"/>
        <v>0</v>
      </c>
      <c r="D458" s="41">
        <f t="shared" si="29"/>
        <v>0</v>
      </c>
    </row>
    <row r="459" spans="1:4" x14ac:dyDescent="0.3">
      <c r="A459" s="41">
        <v>458</v>
      </c>
      <c r="B459" s="41">
        <f t="shared" si="27"/>
        <v>0</v>
      </c>
      <c r="C459" s="41">
        <f t="shared" si="28"/>
        <v>0</v>
      </c>
      <c r="D459" s="41">
        <f t="shared" si="29"/>
        <v>0</v>
      </c>
    </row>
    <row r="460" spans="1:4" x14ac:dyDescent="0.3">
      <c r="A460" s="41">
        <v>459</v>
      </c>
      <c r="B460" s="41">
        <f t="shared" si="27"/>
        <v>0</v>
      </c>
      <c r="C460" s="41">
        <f t="shared" si="28"/>
        <v>0</v>
      </c>
      <c r="D460" s="41">
        <f t="shared" si="29"/>
        <v>0</v>
      </c>
    </row>
    <row r="461" spans="1:4" x14ac:dyDescent="0.3">
      <c r="A461" s="41">
        <v>460</v>
      </c>
      <c r="B461" s="41">
        <f t="shared" si="27"/>
        <v>0</v>
      </c>
      <c r="C461" s="41">
        <f t="shared" si="28"/>
        <v>0</v>
      </c>
      <c r="D461" s="41">
        <f t="shared" si="29"/>
        <v>0</v>
      </c>
    </row>
    <row r="462" spans="1:4" x14ac:dyDescent="0.3">
      <c r="A462" s="41">
        <v>461</v>
      </c>
      <c r="B462" s="41">
        <f t="shared" si="27"/>
        <v>0</v>
      </c>
      <c r="C462" s="41">
        <f t="shared" si="28"/>
        <v>0</v>
      </c>
      <c r="D462" s="41">
        <f t="shared" si="29"/>
        <v>0</v>
      </c>
    </row>
    <row r="463" spans="1:4" x14ac:dyDescent="0.3">
      <c r="A463" s="41">
        <v>462</v>
      </c>
      <c r="B463" s="41">
        <f t="shared" si="27"/>
        <v>0</v>
      </c>
      <c r="C463" s="41">
        <f t="shared" si="28"/>
        <v>0</v>
      </c>
      <c r="D463" s="41">
        <f t="shared" si="29"/>
        <v>0</v>
      </c>
    </row>
    <row r="464" spans="1:4" x14ac:dyDescent="0.3">
      <c r="A464" s="41">
        <v>463</v>
      </c>
      <c r="B464" s="41">
        <f t="shared" si="27"/>
        <v>0</v>
      </c>
      <c r="C464" s="41">
        <f t="shared" si="28"/>
        <v>0</v>
      </c>
      <c r="D464" s="41">
        <f t="shared" si="29"/>
        <v>0</v>
      </c>
    </row>
    <row r="465" spans="1:4" x14ac:dyDescent="0.3">
      <c r="A465" s="41">
        <v>464</v>
      </c>
      <c r="B465" s="41">
        <f t="shared" si="27"/>
        <v>0</v>
      </c>
      <c r="C465" s="41">
        <f t="shared" si="28"/>
        <v>0</v>
      </c>
      <c r="D465" s="41">
        <f t="shared" si="29"/>
        <v>0</v>
      </c>
    </row>
    <row r="466" spans="1:4" x14ac:dyDescent="0.3">
      <c r="A466" s="41">
        <v>465</v>
      </c>
      <c r="B466" s="41">
        <f t="shared" si="27"/>
        <v>0</v>
      </c>
      <c r="C466" s="41">
        <f t="shared" si="28"/>
        <v>0</v>
      </c>
      <c r="D466" s="41">
        <f t="shared" si="29"/>
        <v>0</v>
      </c>
    </row>
    <row r="467" spans="1:4" x14ac:dyDescent="0.3">
      <c r="A467" s="41">
        <v>466</v>
      </c>
      <c r="B467" s="41">
        <f t="shared" si="27"/>
        <v>0</v>
      </c>
      <c r="C467" s="41">
        <f t="shared" si="28"/>
        <v>0</v>
      </c>
      <c r="D467" s="41">
        <f t="shared" si="29"/>
        <v>0</v>
      </c>
    </row>
    <row r="468" spans="1:4" x14ac:dyDescent="0.3">
      <c r="A468" s="41">
        <v>467</v>
      </c>
      <c r="B468" s="41">
        <f t="shared" si="27"/>
        <v>0</v>
      </c>
      <c r="C468" s="41">
        <f t="shared" si="28"/>
        <v>0</v>
      </c>
      <c r="D468" s="41">
        <f t="shared" si="29"/>
        <v>0</v>
      </c>
    </row>
    <row r="469" spans="1:4" x14ac:dyDescent="0.3">
      <c r="A469" s="41">
        <v>468</v>
      </c>
      <c r="B469" s="41">
        <f t="shared" si="27"/>
        <v>0</v>
      </c>
      <c r="C469" s="41">
        <f t="shared" si="28"/>
        <v>0</v>
      </c>
      <c r="D469" s="41">
        <f t="shared" si="29"/>
        <v>0</v>
      </c>
    </row>
    <row r="470" spans="1:4" x14ac:dyDescent="0.3">
      <c r="A470" s="41">
        <v>469</v>
      </c>
      <c r="B470" s="41">
        <f t="shared" si="27"/>
        <v>0</v>
      </c>
      <c r="C470" s="41">
        <f t="shared" si="28"/>
        <v>0</v>
      </c>
      <c r="D470" s="41">
        <f t="shared" si="29"/>
        <v>0</v>
      </c>
    </row>
    <row r="471" spans="1:4" x14ac:dyDescent="0.3">
      <c r="A471" s="41">
        <v>470</v>
      </c>
      <c r="B471" s="41">
        <f t="shared" si="27"/>
        <v>0</v>
      </c>
      <c r="C471" s="41">
        <f t="shared" si="28"/>
        <v>0</v>
      </c>
      <c r="D471" s="41">
        <f t="shared" si="29"/>
        <v>0</v>
      </c>
    </row>
    <row r="472" spans="1:4" x14ac:dyDescent="0.3">
      <c r="A472" s="41">
        <v>471</v>
      </c>
      <c r="B472" s="41">
        <f t="shared" si="27"/>
        <v>0</v>
      </c>
      <c r="C472" s="41">
        <f t="shared" si="28"/>
        <v>0</v>
      </c>
      <c r="D472" s="41">
        <f t="shared" si="29"/>
        <v>0</v>
      </c>
    </row>
    <row r="473" spans="1:4" x14ac:dyDescent="0.3">
      <c r="A473" s="41">
        <v>472</v>
      </c>
      <c r="B473" s="41">
        <f t="shared" si="27"/>
        <v>0</v>
      </c>
      <c r="C473" s="41">
        <f t="shared" si="28"/>
        <v>0</v>
      </c>
      <c r="D473" s="41">
        <f t="shared" si="29"/>
        <v>0</v>
      </c>
    </row>
    <row r="474" spans="1:4" x14ac:dyDescent="0.3">
      <c r="A474" s="41">
        <v>473</v>
      </c>
      <c r="B474" s="41">
        <f t="shared" si="27"/>
        <v>0</v>
      </c>
      <c r="C474" s="41">
        <f t="shared" si="28"/>
        <v>0</v>
      </c>
      <c r="D474" s="41">
        <f t="shared" si="29"/>
        <v>0</v>
      </c>
    </row>
    <row r="475" spans="1:4" x14ac:dyDescent="0.3">
      <c r="A475" s="41">
        <v>474</v>
      </c>
      <c r="B475" s="41">
        <f t="shared" si="27"/>
        <v>0</v>
      </c>
      <c r="C475" s="41">
        <f t="shared" si="28"/>
        <v>0</v>
      </c>
      <c r="D475" s="41">
        <f t="shared" si="29"/>
        <v>0</v>
      </c>
    </row>
    <row r="476" spans="1:4" x14ac:dyDescent="0.3">
      <c r="A476" s="41">
        <v>475</v>
      </c>
      <c r="B476" s="41">
        <f t="shared" si="27"/>
        <v>0</v>
      </c>
      <c r="C476" s="41">
        <f t="shared" si="28"/>
        <v>0</v>
      </c>
      <c r="D476" s="41">
        <f t="shared" si="29"/>
        <v>0</v>
      </c>
    </row>
    <row r="477" spans="1:4" x14ac:dyDescent="0.3">
      <c r="A477" s="41">
        <v>476</v>
      </c>
      <c r="B477" s="41">
        <f t="shared" si="27"/>
        <v>0</v>
      </c>
      <c r="C477" s="41">
        <f t="shared" si="28"/>
        <v>0</v>
      </c>
      <c r="D477" s="41">
        <f t="shared" si="29"/>
        <v>0</v>
      </c>
    </row>
    <row r="478" spans="1:4" x14ac:dyDescent="0.3">
      <c r="A478" s="41">
        <v>477</v>
      </c>
      <c r="B478" s="41">
        <f t="shared" si="27"/>
        <v>0</v>
      </c>
      <c r="C478" s="41">
        <f t="shared" si="28"/>
        <v>0</v>
      </c>
      <c r="D478" s="41">
        <f t="shared" si="29"/>
        <v>0</v>
      </c>
    </row>
    <row r="479" spans="1:4" x14ac:dyDescent="0.3">
      <c r="A479" s="41">
        <v>478</v>
      </c>
      <c r="B479" s="41">
        <f t="shared" si="27"/>
        <v>0</v>
      </c>
      <c r="C479" s="41">
        <f t="shared" si="28"/>
        <v>0</v>
      </c>
      <c r="D479" s="41">
        <f t="shared" si="29"/>
        <v>0</v>
      </c>
    </row>
    <row r="480" spans="1:4" x14ac:dyDescent="0.3">
      <c r="A480" s="41">
        <v>479</v>
      </c>
      <c r="B480" s="41">
        <f t="shared" si="27"/>
        <v>0</v>
      </c>
      <c r="C480" s="41">
        <f t="shared" si="28"/>
        <v>0</v>
      </c>
      <c r="D480" s="41">
        <f t="shared" si="29"/>
        <v>0</v>
      </c>
    </row>
    <row r="481" spans="1:4" x14ac:dyDescent="0.3">
      <c r="A481" s="41">
        <v>480</v>
      </c>
      <c r="B481" s="41">
        <f t="shared" si="27"/>
        <v>0</v>
      </c>
      <c r="C481" s="41">
        <f t="shared" si="28"/>
        <v>0</v>
      </c>
      <c r="D481" s="41">
        <f t="shared" si="29"/>
        <v>0</v>
      </c>
    </row>
    <row r="482" spans="1:4" x14ac:dyDescent="0.3">
      <c r="A482" s="41">
        <v>481</v>
      </c>
      <c r="B482" s="41">
        <f t="shared" si="27"/>
        <v>0</v>
      </c>
      <c r="C482" s="41">
        <f t="shared" si="28"/>
        <v>0</v>
      </c>
      <c r="D482" s="41">
        <f t="shared" si="29"/>
        <v>0</v>
      </c>
    </row>
    <row r="483" spans="1:4" x14ac:dyDescent="0.3">
      <c r="A483" s="41">
        <v>482</v>
      </c>
      <c r="B483" s="41">
        <f t="shared" si="27"/>
        <v>0</v>
      </c>
      <c r="C483" s="41">
        <f t="shared" si="28"/>
        <v>0</v>
      </c>
      <c r="D483" s="41">
        <f t="shared" si="29"/>
        <v>0</v>
      </c>
    </row>
    <row r="484" spans="1:4" x14ac:dyDescent="0.3">
      <c r="A484" s="41">
        <v>483</v>
      </c>
      <c r="B484" s="41">
        <f t="shared" si="27"/>
        <v>0</v>
      </c>
      <c r="C484" s="41">
        <f t="shared" si="28"/>
        <v>0</v>
      </c>
      <c r="D484" s="41">
        <f t="shared" si="29"/>
        <v>0</v>
      </c>
    </row>
    <row r="485" spans="1:4" x14ac:dyDescent="0.3">
      <c r="A485" s="41">
        <v>484</v>
      </c>
      <c r="B485" s="41">
        <f t="shared" si="27"/>
        <v>0</v>
      </c>
      <c r="C485" s="41">
        <f t="shared" si="28"/>
        <v>0</v>
      </c>
      <c r="D485" s="41">
        <f t="shared" si="29"/>
        <v>0</v>
      </c>
    </row>
    <row r="486" spans="1:4" x14ac:dyDescent="0.3">
      <c r="A486" s="41">
        <v>485</v>
      </c>
      <c r="B486" s="41">
        <f t="shared" si="27"/>
        <v>0</v>
      </c>
      <c r="C486" s="41">
        <f t="shared" si="28"/>
        <v>0</v>
      </c>
      <c r="D486" s="41">
        <f t="shared" si="29"/>
        <v>0</v>
      </c>
    </row>
    <row r="487" spans="1:4" x14ac:dyDescent="0.3">
      <c r="A487" s="41">
        <v>486</v>
      </c>
      <c r="B487" s="41">
        <f t="shared" si="27"/>
        <v>0</v>
      </c>
      <c r="C487" s="41">
        <f t="shared" si="28"/>
        <v>0</v>
      </c>
      <c r="D487" s="41">
        <f t="shared" si="29"/>
        <v>0</v>
      </c>
    </row>
    <row r="488" spans="1:4" x14ac:dyDescent="0.3">
      <c r="A488" s="41">
        <v>487</v>
      </c>
      <c r="B488" s="41">
        <f t="shared" si="27"/>
        <v>0</v>
      </c>
      <c r="C488" s="41">
        <f t="shared" si="28"/>
        <v>0</v>
      </c>
      <c r="D488" s="41">
        <f t="shared" si="29"/>
        <v>0</v>
      </c>
    </row>
    <row r="489" spans="1:4" x14ac:dyDescent="0.3">
      <c r="A489" s="41">
        <v>488</v>
      </c>
      <c r="B489" s="41">
        <f t="shared" si="27"/>
        <v>0</v>
      </c>
      <c r="C489" s="41">
        <f t="shared" si="28"/>
        <v>0</v>
      </c>
      <c r="D489" s="41">
        <f t="shared" si="29"/>
        <v>0</v>
      </c>
    </row>
    <row r="490" spans="1:4" x14ac:dyDescent="0.3">
      <c r="A490" s="41">
        <v>489</v>
      </c>
      <c r="B490" s="41">
        <f t="shared" si="27"/>
        <v>0</v>
      </c>
      <c r="C490" s="41">
        <f t="shared" si="28"/>
        <v>0</v>
      </c>
      <c r="D490" s="41">
        <f t="shared" si="29"/>
        <v>0</v>
      </c>
    </row>
    <row r="491" spans="1:4" x14ac:dyDescent="0.3">
      <c r="A491" s="41">
        <v>490</v>
      </c>
      <c r="B491" s="41">
        <f t="shared" si="27"/>
        <v>0</v>
      </c>
      <c r="C491" s="41">
        <f t="shared" si="28"/>
        <v>0</v>
      </c>
      <c r="D491" s="41">
        <f t="shared" si="29"/>
        <v>0</v>
      </c>
    </row>
    <row r="492" spans="1:4" x14ac:dyDescent="0.3">
      <c r="A492" s="41">
        <v>491</v>
      </c>
      <c r="B492" s="41">
        <f t="shared" si="27"/>
        <v>0</v>
      </c>
      <c r="C492" s="41">
        <f t="shared" si="28"/>
        <v>0</v>
      </c>
      <c r="D492" s="41">
        <f t="shared" si="29"/>
        <v>0</v>
      </c>
    </row>
    <row r="493" spans="1:4" x14ac:dyDescent="0.3">
      <c r="A493" s="41">
        <v>492</v>
      </c>
      <c r="B493" s="41">
        <f t="shared" si="27"/>
        <v>0</v>
      </c>
      <c r="C493" s="41">
        <f t="shared" si="28"/>
        <v>0</v>
      </c>
      <c r="D493" s="41">
        <f t="shared" si="29"/>
        <v>0</v>
      </c>
    </row>
    <row r="494" spans="1:4" x14ac:dyDescent="0.3">
      <c r="A494" s="41">
        <v>493</v>
      </c>
      <c r="B494" s="41">
        <f t="shared" si="27"/>
        <v>0</v>
      </c>
      <c r="C494" s="41">
        <f t="shared" si="28"/>
        <v>0</v>
      </c>
      <c r="D494" s="41">
        <f t="shared" si="29"/>
        <v>0</v>
      </c>
    </row>
    <row r="495" spans="1:4" x14ac:dyDescent="0.3">
      <c r="A495" s="41">
        <v>494</v>
      </c>
      <c r="B495" s="41">
        <f t="shared" si="27"/>
        <v>0</v>
      </c>
      <c r="C495" s="41">
        <f t="shared" si="28"/>
        <v>0</v>
      </c>
      <c r="D495" s="41">
        <f t="shared" si="29"/>
        <v>0</v>
      </c>
    </row>
    <row r="496" spans="1:4" x14ac:dyDescent="0.3">
      <c r="A496" s="41">
        <v>495</v>
      </c>
      <c r="B496" s="41">
        <f t="shared" si="27"/>
        <v>0</v>
      </c>
      <c r="C496" s="41">
        <f t="shared" si="28"/>
        <v>0</v>
      </c>
      <c r="D496" s="41">
        <f t="shared" si="29"/>
        <v>0</v>
      </c>
    </row>
    <row r="497" spans="1:4" x14ac:dyDescent="0.3">
      <c r="A497" s="41">
        <v>496</v>
      </c>
      <c r="B497" s="41">
        <f t="shared" si="27"/>
        <v>0</v>
      </c>
      <c r="C497" s="41">
        <f t="shared" si="28"/>
        <v>0</v>
      </c>
      <c r="D497" s="41">
        <f t="shared" si="29"/>
        <v>0</v>
      </c>
    </row>
    <row r="498" spans="1:4" x14ac:dyDescent="0.3">
      <c r="A498" s="41">
        <v>497</v>
      </c>
      <c r="B498" s="41">
        <f t="shared" si="27"/>
        <v>0</v>
      </c>
      <c r="C498" s="41">
        <f t="shared" si="28"/>
        <v>0</v>
      </c>
      <c r="D498" s="41">
        <f t="shared" si="29"/>
        <v>0</v>
      </c>
    </row>
    <row r="499" spans="1:4" x14ac:dyDescent="0.3">
      <c r="A499" s="41">
        <v>498</v>
      </c>
      <c r="B499" s="41">
        <f t="shared" si="27"/>
        <v>0</v>
      </c>
      <c r="C499" s="41">
        <f t="shared" si="28"/>
        <v>0</v>
      </c>
      <c r="D499" s="41">
        <f t="shared" si="29"/>
        <v>0</v>
      </c>
    </row>
    <row r="500" spans="1:4" x14ac:dyDescent="0.3">
      <c r="A500" s="41">
        <v>499</v>
      </c>
      <c r="B500" s="41">
        <f t="shared" si="27"/>
        <v>0</v>
      </c>
      <c r="C500" s="41">
        <f t="shared" si="28"/>
        <v>0</v>
      </c>
      <c r="D500" s="41">
        <f t="shared" si="29"/>
        <v>0</v>
      </c>
    </row>
    <row r="501" spans="1:4" x14ac:dyDescent="0.3">
      <c r="A501" s="41">
        <v>500</v>
      </c>
      <c r="B501" s="41">
        <f t="shared" si="27"/>
        <v>0</v>
      </c>
      <c r="C501" s="41">
        <f t="shared" si="28"/>
        <v>0</v>
      </c>
      <c r="D501" s="41">
        <f t="shared" si="29"/>
        <v>0</v>
      </c>
    </row>
    <row r="502" spans="1:4" x14ac:dyDescent="0.3">
      <c r="A502" s="41">
        <v>501</v>
      </c>
      <c r="B502" s="41">
        <f t="shared" si="27"/>
        <v>0</v>
      </c>
      <c r="C502" s="41">
        <f t="shared" si="28"/>
        <v>0</v>
      </c>
      <c r="D502" s="41">
        <f t="shared" si="29"/>
        <v>0</v>
      </c>
    </row>
  </sheetData>
  <autoFilter ref="A1:E351" xr:uid="{00000000-0009-0000-0000-000004000000}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T110"/>
  <sheetViews>
    <sheetView showGridLines="0" view="pageBreakPreview" zoomScale="70" zoomScaleNormal="100" zoomScaleSheetLayoutView="70" workbookViewId="0">
      <pane ySplit="3" topLeftCell="A16" activePane="bottomLeft" state="frozen"/>
      <selection pane="bottomLeft" activeCell="T46" sqref="T46"/>
    </sheetView>
  </sheetViews>
  <sheetFormatPr defaultColWidth="9.109375" defaultRowHeight="13.8" x14ac:dyDescent="0.3"/>
  <cols>
    <col min="1" max="1" width="3.33203125" style="6" bestFit="1" customWidth="1"/>
    <col min="2" max="2" width="3.33203125" style="6" customWidth="1"/>
    <col min="3" max="3" width="42.77734375" style="5" bestFit="1" customWidth="1"/>
    <col min="4" max="4" width="3.88671875" style="11" bestFit="1" customWidth="1"/>
    <col min="5" max="5" width="6" style="5" bestFit="1" customWidth="1"/>
    <col min="6" max="6" width="7.33203125" style="3" bestFit="1" customWidth="1"/>
    <col min="7" max="7" width="2" style="4" customWidth="1"/>
    <col min="8" max="8" width="3.33203125" style="1" bestFit="1" customWidth="1"/>
    <col min="9" max="9" width="3.33203125" style="1" customWidth="1"/>
    <col min="10" max="10" width="41.109375" style="1" bestFit="1" customWidth="1"/>
    <col min="11" max="11" width="3.88671875" style="1" bestFit="1" customWidth="1"/>
    <col min="12" max="12" width="6.44140625" style="1" bestFit="1" customWidth="1"/>
    <col min="13" max="13" width="5.77734375" style="1" bestFit="1" customWidth="1"/>
    <col min="14" max="14" width="2.33203125" style="1" customWidth="1"/>
    <col min="15" max="15" width="3.33203125" style="1" bestFit="1" customWidth="1"/>
    <col min="16" max="16" width="3.33203125" style="1" customWidth="1"/>
    <col min="17" max="17" width="39.6640625" style="1" bestFit="1" customWidth="1"/>
    <col min="18" max="18" width="4.44140625" style="1" bestFit="1" customWidth="1"/>
    <col min="19" max="19" width="6" style="1" bestFit="1" customWidth="1"/>
    <col min="20" max="20" width="7.21875" style="1" bestFit="1" customWidth="1"/>
    <col min="21" max="16384" width="9.109375" style="1"/>
  </cols>
  <sheetData>
    <row r="1" spans="1:20" ht="24" hidden="1" thickBot="1" x14ac:dyDescent="0.35">
      <c r="A1" s="106" t="s">
        <v>3</v>
      </c>
      <c r="B1" s="106"/>
      <c r="C1" s="106"/>
      <c r="D1" s="25"/>
      <c r="E1" s="2">
        <v>1</v>
      </c>
    </row>
    <row r="2" spans="1:20" ht="24" thickBot="1" x14ac:dyDescent="0.35">
      <c r="A2" s="50"/>
      <c r="B2" s="50"/>
      <c r="C2" s="50" t="s">
        <v>72</v>
      </c>
      <c r="D2" s="50"/>
      <c r="E2" s="2">
        <v>5</v>
      </c>
    </row>
    <row r="3" spans="1:20" ht="33.6" x14ac:dyDescent="0.3">
      <c r="A3" s="109" t="s">
        <v>96</v>
      </c>
      <c r="B3" s="109"/>
      <c r="C3" s="109"/>
      <c r="D3" s="108" t="s">
        <v>14</v>
      </c>
      <c r="E3" s="108"/>
      <c r="F3" s="108"/>
      <c r="G3" s="108"/>
      <c r="H3" s="108"/>
      <c r="I3" s="38"/>
      <c r="J3" s="108">
        <f>VLOOKUP(E2,AQAP1, 3, FALSE)</f>
        <v>0</v>
      </c>
      <c r="K3" s="108"/>
      <c r="L3" s="108"/>
      <c r="M3" s="108"/>
      <c r="N3" s="108"/>
      <c r="O3" s="108"/>
      <c r="P3" s="38"/>
    </row>
    <row r="4" spans="1:20" ht="14.4" thickBot="1" x14ac:dyDescent="0.35">
      <c r="A4" s="107" t="s">
        <v>6</v>
      </c>
      <c r="B4" s="107"/>
      <c r="C4" s="107"/>
      <c r="D4" s="107"/>
      <c r="E4" s="107"/>
      <c r="F4" s="107"/>
      <c r="G4" s="26"/>
      <c r="H4" s="107" t="s">
        <v>7</v>
      </c>
      <c r="I4" s="107"/>
      <c r="J4" s="107"/>
      <c r="K4" s="107"/>
      <c r="L4" s="107"/>
      <c r="M4" s="107"/>
      <c r="O4" s="107" t="s">
        <v>8</v>
      </c>
      <c r="P4" s="107"/>
      <c r="Q4" s="107"/>
      <c r="R4" s="107"/>
      <c r="S4" s="107"/>
      <c r="T4" s="107"/>
    </row>
    <row r="5" spans="1:20" ht="14.4" thickBot="1" x14ac:dyDescent="0.35">
      <c r="A5" s="100" t="s">
        <v>1</v>
      </c>
      <c r="B5" s="101"/>
      <c r="C5" s="7" t="s">
        <v>0</v>
      </c>
      <c r="D5" s="8" t="s">
        <v>4</v>
      </c>
      <c r="E5" s="9" t="s">
        <v>2</v>
      </c>
      <c r="F5" s="10" t="s">
        <v>12</v>
      </c>
      <c r="G5" s="26"/>
      <c r="H5" s="100" t="s">
        <v>1</v>
      </c>
      <c r="I5" s="101"/>
      <c r="J5" s="7" t="s">
        <v>0</v>
      </c>
      <c r="K5" s="8" t="s">
        <v>4</v>
      </c>
      <c r="L5" s="9" t="s">
        <v>2</v>
      </c>
      <c r="M5" s="10" t="s">
        <v>12</v>
      </c>
      <c r="O5" s="100" t="s">
        <v>1</v>
      </c>
      <c r="P5" s="101"/>
      <c r="Q5" s="7" t="s">
        <v>0</v>
      </c>
      <c r="R5" s="8" t="s">
        <v>4</v>
      </c>
      <c r="S5" s="9" t="s">
        <v>2</v>
      </c>
      <c r="T5" s="10" t="s">
        <v>12</v>
      </c>
    </row>
    <row r="6" spans="1:20" s="19" customFormat="1" ht="14.4" x14ac:dyDescent="0.3">
      <c r="A6" s="137">
        <v>1</v>
      </c>
      <c r="B6" s="118"/>
      <c r="C6" s="118" t="s">
        <v>18</v>
      </c>
      <c r="D6" s="119">
        <v>1</v>
      </c>
      <c r="E6" s="29">
        <f>VLOOKUP($E$2, AQAP1,9,FALSE)</f>
        <v>0</v>
      </c>
      <c r="F6" s="73">
        <f>E6/D6</f>
        <v>0</v>
      </c>
      <c r="G6" s="14"/>
      <c r="H6" s="116">
        <v>1</v>
      </c>
      <c r="I6" s="117"/>
      <c r="J6" s="118" t="s">
        <v>98</v>
      </c>
      <c r="K6" s="119">
        <v>1</v>
      </c>
      <c r="L6" s="81">
        <f>VLOOKUP($E$2,AQAP2,9,FALSE)</f>
        <v>0</v>
      </c>
      <c r="M6" s="73">
        <f t="shared" ref="M6:M40" si="0">L6/K6</f>
        <v>0</v>
      </c>
      <c r="O6" s="48">
        <v>1</v>
      </c>
      <c r="P6" s="49"/>
      <c r="Q6" s="122" t="s">
        <v>99</v>
      </c>
      <c r="R6" s="47">
        <v>1</v>
      </c>
      <c r="S6" s="81">
        <f>VLOOKUP($E$2,AQAP3,9,FALSE)</f>
        <v>0</v>
      </c>
      <c r="T6" s="73">
        <f t="shared" ref="T6" si="1">S6/R6</f>
        <v>0</v>
      </c>
    </row>
    <row r="7" spans="1:20" s="19" customFormat="1" ht="14.4" x14ac:dyDescent="0.3">
      <c r="A7" s="151">
        <v>2</v>
      </c>
      <c r="B7" s="126"/>
      <c r="C7" s="126" t="s">
        <v>43</v>
      </c>
      <c r="D7" s="127">
        <v>1</v>
      </c>
      <c r="E7" s="31">
        <f>VLOOKUP($E$2, AQAP1,10,FALSE)</f>
        <v>0</v>
      </c>
      <c r="F7" s="77">
        <f t="shared" ref="F7:F42" si="2">E7/D7</f>
        <v>0</v>
      </c>
      <c r="G7" s="14"/>
      <c r="H7" s="43">
        <v>2</v>
      </c>
      <c r="I7" s="44"/>
      <c r="J7" s="40" t="s">
        <v>100</v>
      </c>
      <c r="K7" s="41">
        <v>1</v>
      </c>
      <c r="L7" s="83">
        <f>VLOOKUP($E$2,AQAP2,10,FALSE)</f>
        <v>0</v>
      </c>
      <c r="M7" s="77">
        <f t="shared" si="0"/>
        <v>0</v>
      </c>
      <c r="O7" s="43">
        <v>2</v>
      </c>
      <c r="P7" s="44"/>
      <c r="Q7" s="33" t="s">
        <v>101</v>
      </c>
      <c r="R7" s="41">
        <v>1</v>
      </c>
      <c r="S7" s="83">
        <f>VLOOKUP($E$2,AQAP3,10,FALSE)</f>
        <v>0</v>
      </c>
      <c r="T7" s="77">
        <f t="shared" ref="T7:T39" si="3">S7/R7</f>
        <v>0</v>
      </c>
    </row>
    <row r="8" spans="1:20" s="19" customFormat="1" ht="14.4" x14ac:dyDescent="0.3">
      <c r="A8" s="151">
        <v>3</v>
      </c>
      <c r="B8" s="126"/>
      <c r="C8" s="126" t="s">
        <v>102</v>
      </c>
      <c r="D8" s="127">
        <v>1</v>
      </c>
      <c r="E8" s="31">
        <f>VLOOKUP($E$2, AQAP1,11,FALSE)</f>
        <v>0</v>
      </c>
      <c r="F8" s="77">
        <f t="shared" si="2"/>
        <v>0</v>
      </c>
      <c r="G8" s="14"/>
      <c r="H8" s="43">
        <v>3</v>
      </c>
      <c r="I8" s="44"/>
      <c r="J8" s="40" t="s">
        <v>103</v>
      </c>
      <c r="K8" s="41">
        <v>1</v>
      </c>
      <c r="L8" s="83">
        <f>VLOOKUP($E$2,AQAP2,11,FALSE)</f>
        <v>0</v>
      </c>
      <c r="M8" s="77">
        <f t="shared" si="0"/>
        <v>0</v>
      </c>
      <c r="O8" s="43">
        <v>3</v>
      </c>
      <c r="P8" s="44"/>
      <c r="Q8" s="33" t="s">
        <v>104</v>
      </c>
      <c r="R8" s="41">
        <v>1</v>
      </c>
      <c r="S8" s="83">
        <f>VLOOKUP($E$2,AQAP3,11,FALSE)</f>
        <v>0</v>
      </c>
      <c r="T8" s="77">
        <f t="shared" si="3"/>
        <v>0</v>
      </c>
    </row>
    <row r="9" spans="1:20" s="19" customFormat="1" ht="14.4" x14ac:dyDescent="0.3">
      <c r="A9" s="151">
        <v>4</v>
      </c>
      <c r="B9" s="126"/>
      <c r="C9" s="126" t="s">
        <v>25</v>
      </c>
      <c r="D9" s="127">
        <v>1</v>
      </c>
      <c r="E9" s="31">
        <f>VLOOKUP($E$2, AQAP1,12,FALSE)</f>
        <v>0</v>
      </c>
      <c r="F9" s="77">
        <f t="shared" si="2"/>
        <v>0</v>
      </c>
      <c r="G9" s="14"/>
      <c r="H9" s="43">
        <v>4</v>
      </c>
      <c r="I9" s="44"/>
      <c r="J9" s="40" t="s">
        <v>105</v>
      </c>
      <c r="K9" s="41">
        <v>1</v>
      </c>
      <c r="L9" s="83">
        <f>VLOOKUP($E$2,AQAP2,12,FALSE)</f>
        <v>0</v>
      </c>
      <c r="M9" s="77">
        <f t="shared" si="0"/>
        <v>0</v>
      </c>
      <c r="O9" s="43">
        <v>4</v>
      </c>
      <c r="P9" s="44"/>
      <c r="Q9" s="33" t="s">
        <v>35</v>
      </c>
      <c r="R9" s="41">
        <v>1</v>
      </c>
      <c r="S9" s="84">
        <f>VLOOKUP($E$2,AQAP3,12,FALSE)</f>
        <v>0</v>
      </c>
      <c r="T9" s="76">
        <f t="shared" si="3"/>
        <v>0</v>
      </c>
    </row>
    <row r="10" spans="1:20" s="19" customFormat="1" ht="14.4" x14ac:dyDescent="0.3">
      <c r="A10" s="151">
        <v>5</v>
      </c>
      <c r="B10" s="126"/>
      <c r="C10" s="126" t="s">
        <v>21</v>
      </c>
      <c r="D10" s="127">
        <v>3</v>
      </c>
      <c r="E10" s="31">
        <f>VLOOKUP($E$2, AQAP1,13,FALSE)</f>
        <v>0</v>
      </c>
      <c r="F10" s="77">
        <f t="shared" si="2"/>
        <v>0</v>
      </c>
      <c r="G10" s="14"/>
      <c r="H10" s="52">
        <v>5</v>
      </c>
      <c r="I10" s="58" t="s">
        <v>15</v>
      </c>
      <c r="J10" s="51" t="s">
        <v>19</v>
      </c>
      <c r="K10" s="56">
        <v>1</v>
      </c>
      <c r="L10" s="84">
        <f>VLOOKUP($E$2,AQAP2,13,FALSE)</f>
        <v>0</v>
      </c>
      <c r="M10" s="76">
        <f t="shared" si="0"/>
        <v>0</v>
      </c>
      <c r="O10" s="43">
        <v>5</v>
      </c>
      <c r="P10" s="44"/>
      <c r="Q10" s="33" t="s">
        <v>106</v>
      </c>
      <c r="R10" s="41">
        <v>2</v>
      </c>
      <c r="S10" s="84">
        <f>VLOOKUP($E$2,AQAP3,13,FALSE)</f>
        <v>0</v>
      </c>
      <c r="T10" s="76">
        <f t="shared" si="3"/>
        <v>0</v>
      </c>
    </row>
    <row r="11" spans="1:20" s="19" customFormat="1" ht="14.4" x14ac:dyDescent="0.3">
      <c r="A11" s="151">
        <v>6</v>
      </c>
      <c r="B11" s="126"/>
      <c r="C11" s="126" t="s">
        <v>34</v>
      </c>
      <c r="D11" s="127">
        <v>4</v>
      </c>
      <c r="E11" s="31">
        <f>VLOOKUP($E$2, AQAP1,14,FALSE)</f>
        <v>0</v>
      </c>
      <c r="F11" s="77">
        <f t="shared" si="2"/>
        <v>0</v>
      </c>
      <c r="G11" s="14"/>
      <c r="H11" s="63">
        <v>5</v>
      </c>
      <c r="I11" s="59" t="s">
        <v>16</v>
      </c>
      <c r="J11" s="67" t="s">
        <v>37</v>
      </c>
      <c r="K11" s="64">
        <v>2</v>
      </c>
      <c r="L11" s="82">
        <f>VLOOKUP($E$2,AQAP2,14,FALSE)</f>
        <v>0</v>
      </c>
      <c r="M11" s="74">
        <f t="shared" si="0"/>
        <v>0</v>
      </c>
      <c r="O11" s="43">
        <v>6</v>
      </c>
      <c r="P11" s="44"/>
      <c r="Q11" s="33" t="s">
        <v>49</v>
      </c>
      <c r="R11" s="41">
        <v>2</v>
      </c>
      <c r="S11" s="82">
        <f>VLOOKUP($E$2,AQAP3,14,FALSE)</f>
        <v>0</v>
      </c>
      <c r="T11" s="74">
        <f t="shared" si="3"/>
        <v>0</v>
      </c>
    </row>
    <row r="12" spans="1:20" s="19" customFormat="1" ht="14.4" x14ac:dyDescent="0.3">
      <c r="A12" s="151">
        <v>7</v>
      </c>
      <c r="B12" s="126"/>
      <c r="C12" s="126" t="s">
        <v>107</v>
      </c>
      <c r="D12" s="127">
        <v>2</v>
      </c>
      <c r="E12" s="31">
        <f>VLOOKUP($E$2, AQAP1,15,FALSE)</f>
        <v>0</v>
      </c>
      <c r="F12" s="77">
        <f t="shared" si="2"/>
        <v>0</v>
      </c>
      <c r="G12" s="14"/>
      <c r="H12" s="52">
        <v>6</v>
      </c>
      <c r="I12" s="58" t="s">
        <v>15</v>
      </c>
      <c r="J12" s="103" t="s">
        <v>39</v>
      </c>
      <c r="K12" s="56">
        <v>2</v>
      </c>
      <c r="L12" s="84">
        <f>VLOOKUP($E$2,AQAP2,15,FALSE)</f>
        <v>0</v>
      </c>
      <c r="M12" s="76">
        <f t="shared" si="0"/>
        <v>0</v>
      </c>
      <c r="O12" s="43">
        <v>7</v>
      </c>
      <c r="P12" s="44" t="s">
        <v>15</v>
      </c>
      <c r="Q12" s="33" t="s">
        <v>44</v>
      </c>
      <c r="R12" s="41">
        <v>2</v>
      </c>
      <c r="S12" s="85">
        <f>VLOOKUP($E$2,AQAP3,15,FALSE)</f>
        <v>0</v>
      </c>
      <c r="T12" s="75">
        <f t="shared" si="3"/>
        <v>0</v>
      </c>
    </row>
    <row r="13" spans="1:20" s="19" customFormat="1" ht="14.4" x14ac:dyDescent="0.3">
      <c r="A13" s="151">
        <v>8</v>
      </c>
      <c r="B13" s="126"/>
      <c r="C13" s="126" t="s">
        <v>29</v>
      </c>
      <c r="D13" s="127">
        <v>2</v>
      </c>
      <c r="E13" s="31">
        <f>VLOOKUP($E$2, AQAP1,16,FALSE)</f>
        <v>0</v>
      </c>
      <c r="F13" s="77">
        <f t="shared" si="2"/>
        <v>0</v>
      </c>
      <c r="G13" s="14"/>
      <c r="H13" s="68">
        <v>6</v>
      </c>
      <c r="I13" s="61" t="s">
        <v>16</v>
      </c>
      <c r="J13" s="167"/>
      <c r="K13" s="69">
        <v>2</v>
      </c>
      <c r="L13" s="85">
        <f>VLOOKUP($E$2,AQAP2,16,FALSE)</f>
        <v>0</v>
      </c>
      <c r="M13" s="75">
        <f t="shared" si="0"/>
        <v>0</v>
      </c>
      <c r="O13" s="43">
        <v>7</v>
      </c>
      <c r="P13" s="44" t="s">
        <v>16</v>
      </c>
      <c r="Q13" s="33" t="s">
        <v>45</v>
      </c>
      <c r="R13" s="41">
        <v>2</v>
      </c>
      <c r="S13" s="84">
        <f>VLOOKUP($E$2,AQAP3,16,FALSE)</f>
        <v>0</v>
      </c>
      <c r="T13" s="76">
        <f t="shared" si="3"/>
        <v>0</v>
      </c>
    </row>
    <row r="14" spans="1:20" s="19" customFormat="1" ht="14.4" x14ac:dyDescent="0.3">
      <c r="A14" s="148">
        <v>9</v>
      </c>
      <c r="B14" s="144" t="s">
        <v>15</v>
      </c>
      <c r="C14" s="113" t="s">
        <v>32</v>
      </c>
      <c r="D14" s="142">
        <v>1</v>
      </c>
      <c r="E14" s="53">
        <f>VLOOKUP($E$2, AQAP1,17,FALSE)</f>
        <v>0</v>
      </c>
      <c r="F14" s="76">
        <f t="shared" si="2"/>
        <v>0</v>
      </c>
      <c r="G14" s="14"/>
      <c r="H14" s="63">
        <v>6</v>
      </c>
      <c r="I14" s="59" t="s">
        <v>17</v>
      </c>
      <c r="J14" s="67" t="s">
        <v>108</v>
      </c>
      <c r="K14" s="64">
        <v>1</v>
      </c>
      <c r="L14" s="82">
        <f>VLOOKUP($E$2,AQAP2,17,FALSE)</f>
        <v>0</v>
      </c>
      <c r="M14" s="74">
        <f t="shared" si="0"/>
        <v>0</v>
      </c>
      <c r="O14" s="43">
        <v>8</v>
      </c>
      <c r="P14" s="44" t="s">
        <v>15</v>
      </c>
      <c r="Q14" s="33" t="s">
        <v>26</v>
      </c>
      <c r="R14" s="41">
        <v>1</v>
      </c>
      <c r="S14" s="82">
        <f>VLOOKUP($E$2,AQAP3,17,FALSE)</f>
        <v>0</v>
      </c>
      <c r="T14" s="74">
        <f t="shared" si="3"/>
        <v>0</v>
      </c>
    </row>
    <row r="15" spans="1:20" s="19" customFormat="1" ht="14.4" x14ac:dyDescent="0.3">
      <c r="A15" s="147">
        <v>9</v>
      </c>
      <c r="B15" s="145" t="s">
        <v>16</v>
      </c>
      <c r="C15" s="114"/>
      <c r="D15" s="136">
        <v>1</v>
      </c>
      <c r="E15" s="62">
        <f>VLOOKUP($E$2, AQAP1,18,FALSE)</f>
        <v>0</v>
      </c>
      <c r="F15" s="74">
        <f t="shared" si="2"/>
        <v>0</v>
      </c>
      <c r="G15" s="14"/>
      <c r="H15" s="43">
        <v>7</v>
      </c>
      <c r="I15" s="44"/>
      <c r="J15" s="40" t="s">
        <v>41</v>
      </c>
      <c r="K15" s="41">
        <v>2</v>
      </c>
      <c r="L15" s="83">
        <f>VLOOKUP($E$2,AQAP2,18,FALSE)</f>
        <v>0</v>
      </c>
      <c r="M15" s="77">
        <f t="shared" si="0"/>
        <v>0</v>
      </c>
      <c r="O15" s="43">
        <v>8</v>
      </c>
      <c r="P15" s="44" t="s">
        <v>16</v>
      </c>
      <c r="Q15" s="33" t="s">
        <v>43</v>
      </c>
      <c r="R15" s="41">
        <v>1</v>
      </c>
      <c r="S15" s="84">
        <f>VLOOKUP($E$2,AQAP3,18,FALSE)</f>
        <v>0</v>
      </c>
      <c r="T15" s="76">
        <f t="shared" si="3"/>
        <v>0</v>
      </c>
    </row>
    <row r="16" spans="1:20" s="19" customFormat="1" ht="14.4" x14ac:dyDescent="0.3">
      <c r="A16" s="151">
        <v>10</v>
      </c>
      <c r="B16" s="126"/>
      <c r="C16" s="126" t="s">
        <v>109</v>
      </c>
      <c r="D16" s="127">
        <v>3</v>
      </c>
      <c r="E16" s="31">
        <f>VLOOKUP($E$2, AQAP1,19,FALSE)</f>
        <v>0</v>
      </c>
      <c r="F16" s="77">
        <f t="shared" si="2"/>
        <v>0</v>
      </c>
      <c r="G16" s="14"/>
      <c r="H16" s="52">
        <v>8</v>
      </c>
      <c r="I16" s="58" t="s">
        <v>15</v>
      </c>
      <c r="J16" s="51" t="s">
        <v>110</v>
      </c>
      <c r="K16" s="56">
        <v>3</v>
      </c>
      <c r="L16" s="84">
        <f>VLOOKUP($E$2,AQAP2,19,FALSE)</f>
        <v>0</v>
      </c>
      <c r="M16" s="76">
        <f t="shared" si="0"/>
        <v>0</v>
      </c>
      <c r="O16" s="43">
        <v>9</v>
      </c>
      <c r="P16" s="44" t="s">
        <v>15</v>
      </c>
      <c r="Q16" s="33" t="s">
        <v>48</v>
      </c>
      <c r="R16" s="41">
        <v>3</v>
      </c>
      <c r="S16" s="85">
        <f>VLOOKUP($E$2,AQAP3,19,FALSE)</f>
        <v>0</v>
      </c>
      <c r="T16" s="75">
        <f t="shared" si="3"/>
        <v>0</v>
      </c>
    </row>
    <row r="17" spans="1:20" s="19" customFormat="1" ht="14.4" x14ac:dyDescent="0.3">
      <c r="A17" s="151">
        <v>11</v>
      </c>
      <c r="B17" s="126"/>
      <c r="C17" s="126" t="s">
        <v>31</v>
      </c>
      <c r="D17" s="127">
        <v>5</v>
      </c>
      <c r="E17" s="31">
        <f>VLOOKUP($E$2, AQAP1,20,FALSE)</f>
        <v>0</v>
      </c>
      <c r="F17" s="77">
        <f t="shared" si="2"/>
        <v>0</v>
      </c>
      <c r="G17" s="14"/>
      <c r="H17" s="68">
        <v>8</v>
      </c>
      <c r="I17" s="61" t="s">
        <v>16</v>
      </c>
      <c r="J17" s="71" t="s">
        <v>111</v>
      </c>
      <c r="K17" s="69">
        <v>1</v>
      </c>
      <c r="L17" s="85">
        <f>VLOOKUP($E$2,AQAP2,20,FALSE)</f>
        <v>0</v>
      </c>
      <c r="M17" s="75">
        <f t="shared" si="0"/>
        <v>0</v>
      </c>
      <c r="O17" s="43">
        <v>9</v>
      </c>
      <c r="P17" s="44" t="s">
        <v>16</v>
      </c>
      <c r="Q17" s="33" t="s">
        <v>48</v>
      </c>
      <c r="R17" s="41">
        <v>2</v>
      </c>
      <c r="S17" s="85">
        <f>VLOOKUP($E$2,AQAP3,20,FALSE)</f>
        <v>0</v>
      </c>
      <c r="T17" s="75">
        <f t="shared" si="3"/>
        <v>0</v>
      </c>
    </row>
    <row r="18" spans="1:20" s="19" customFormat="1" ht="14.4" x14ac:dyDescent="0.3">
      <c r="A18" s="151">
        <v>12</v>
      </c>
      <c r="B18" s="126"/>
      <c r="C18" s="126" t="s">
        <v>30</v>
      </c>
      <c r="D18" s="127">
        <v>3</v>
      </c>
      <c r="E18" s="31">
        <f>VLOOKUP($E$2, AQAP1,21,FALSE)</f>
        <v>0</v>
      </c>
      <c r="F18" s="77">
        <f t="shared" si="2"/>
        <v>0</v>
      </c>
      <c r="G18" s="14"/>
      <c r="H18" s="43">
        <v>9</v>
      </c>
      <c r="I18" s="44"/>
      <c r="J18" s="40" t="s">
        <v>38</v>
      </c>
      <c r="K18" s="41">
        <v>4</v>
      </c>
      <c r="L18" s="83">
        <f>VLOOKUP($E$2,AQAP2,21,FALSE)</f>
        <v>0</v>
      </c>
      <c r="M18" s="77">
        <f t="shared" si="0"/>
        <v>0</v>
      </c>
      <c r="O18" s="43">
        <v>10</v>
      </c>
      <c r="P18" s="44" t="s">
        <v>15</v>
      </c>
      <c r="Q18" s="33" t="s">
        <v>46</v>
      </c>
      <c r="R18" s="41">
        <v>4</v>
      </c>
      <c r="S18" s="82">
        <f>VLOOKUP($E$2,AQAP3,21,FALSE)</f>
        <v>0</v>
      </c>
      <c r="T18" s="74">
        <f t="shared" si="3"/>
        <v>0</v>
      </c>
    </row>
    <row r="19" spans="1:20" s="19" customFormat="1" ht="14.4" x14ac:dyDescent="0.3">
      <c r="A19" s="151">
        <v>13</v>
      </c>
      <c r="B19" s="126"/>
      <c r="C19" s="126" t="s">
        <v>28</v>
      </c>
      <c r="D19" s="127">
        <v>2</v>
      </c>
      <c r="E19" s="31">
        <f>VLOOKUP($E$2, AQAP1,22,FALSE)</f>
        <v>0</v>
      </c>
      <c r="F19" s="77">
        <f t="shared" si="2"/>
        <v>0</v>
      </c>
      <c r="G19" s="14"/>
      <c r="H19" s="43">
        <v>10</v>
      </c>
      <c r="I19" s="44"/>
      <c r="J19" s="40" t="s">
        <v>20</v>
      </c>
      <c r="K19" s="41">
        <v>3</v>
      </c>
      <c r="L19" s="83">
        <f>VLOOKUP($E$2,AQAP2,22,FALSE)</f>
        <v>0</v>
      </c>
      <c r="M19" s="77">
        <f t="shared" si="0"/>
        <v>0</v>
      </c>
      <c r="O19" s="43">
        <v>10</v>
      </c>
      <c r="P19" s="44" t="s">
        <v>16</v>
      </c>
      <c r="Q19" s="33" t="s">
        <v>47</v>
      </c>
      <c r="R19" s="41">
        <v>3</v>
      </c>
      <c r="S19" s="84">
        <f>VLOOKUP($E$2,AQAP3,22,FALSE)</f>
        <v>0</v>
      </c>
      <c r="T19" s="76">
        <f t="shared" si="3"/>
        <v>0</v>
      </c>
    </row>
    <row r="20" spans="1:20" s="19" customFormat="1" ht="14.4" x14ac:dyDescent="0.3">
      <c r="A20" s="151">
        <v>14</v>
      </c>
      <c r="B20" s="126"/>
      <c r="C20" s="126" t="s">
        <v>22</v>
      </c>
      <c r="D20" s="127">
        <v>1</v>
      </c>
      <c r="E20" s="31">
        <f>VLOOKUP($E$2, AQAP1,23,FALSE)</f>
        <v>0</v>
      </c>
      <c r="F20" s="77">
        <f t="shared" si="2"/>
        <v>0</v>
      </c>
      <c r="G20" s="14"/>
      <c r="H20" s="43">
        <v>11</v>
      </c>
      <c r="I20" s="59"/>
      <c r="J20" s="67" t="s">
        <v>40</v>
      </c>
      <c r="K20" s="64">
        <v>2</v>
      </c>
      <c r="L20" s="82">
        <f>VLOOKUP($E$2,AQAP2,23,FALSE)</f>
        <v>0</v>
      </c>
      <c r="M20" s="74">
        <f t="shared" si="0"/>
        <v>0</v>
      </c>
      <c r="O20" s="43">
        <v>11</v>
      </c>
      <c r="P20" s="44"/>
      <c r="Q20" s="33" t="s">
        <v>42</v>
      </c>
      <c r="R20" s="41">
        <v>3</v>
      </c>
      <c r="S20" s="82">
        <f>VLOOKUP($E$2,AQAP3,23,FALSE)</f>
        <v>0</v>
      </c>
      <c r="T20" s="74">
        <f t="shared" si="3"/>
        <v>0</v>
      </c>
    </row>
    <row r="21" spans="1:20" s="19" customFormat="1" ht="14.4" x14ac:dyDescent="0.3">
      <c r="A21" s="151">
        <v>15</v>
      </c>
      <c r="B21" s="126"/>
      <c r="C21" s="126" t="s">
        <v>112</v>
      </c>
      <c r="D21" s="127">
        <v>1</v>
      </c>
      <c r="E21" s="31">
        <f>VLOOKUP($E$2, AQAP1,24,FALSE)</f>
        <v>0</v>
      </c>
      <c r="F21" s="77">
        <f t="shared" si="2"/>
        <v>0</v>
      </c>
      <c r="G21" s="14"/>
      <c r="H21" s="43">
        <v>12</v>
      </c>
      <c r="I21" s="44"/>
      <c r="J21" s="40" t="s">
        <v>113</v>
      </c>
      <c r="K21" s="41">
        <v>1</v>
      </c>
      <c r="L21" s="83">
        <f>VLOOKUP($E$2,AQAP2,24,FALSE)</f>
        <v>0</v>
      </c>
      <c r="M21" s="77">
        <f t="shared" si="0"/>
        <v>0</v>
      </c>
      <c r="O21" s="43">
        <v>12</v>
      </c>
      <c r="P21" s="44"/>
      <c r="Q21" s="33" t="s">
        <v>18</v>
      </c>
      <c r="R21" s="41">
        <v>2</v>
      </c>
      <c r="S21" s="82">
        <f>VLOOKUP($E$2,AQAP3,24,FALSE)</f>
        <v>0</v>
      </c>
      <c r="T21" s="74">
        <f t="shared" si="3"/>
        <v>0</v>
      </c>
    </row>
    <row r="22" spans="1:20" s="19" customFormat="1" ht="14.4" x14ac:dyDescent="0.3">
      <c r="A22" s="148">
        <v>16</v>
      </c>
      <c r="B22" s="144" t="s">
        <v>15</v>
      </c>
      <c r="C22" s="113" t="s">
        <v>114</v>
      </c>
      <c r="D22" s="142">
        <v>2</v>
      </c>
      <c r="E22" s="53">
        <f>VLOOKUP($E$2, AQAP1,25,FALSE)</f>
        <v>0</v>
      </c>
      <c r="F22" s="76">
        <f t="shared" si="2"/>
        <v>0</v>
      </c>
      <c r="G22" s="14"/>
      <c r="H22" s="52">
        <v>13</v>
      </c>
      <c r="I22" s="58"/>
      <c r="J22" s="51" t="s">
        <v>115</v>
      </c>
      <c r="K22" s="56">
        <v>4</v>
      </c>
      <c r="L22" s="84">
        <f>VLOOKUP($E$2,AQAP2,25,FALSE)</f>
        <v>0</v>
      </c>
      <c r="M22" s="76">
        <f t="shared" si="0"/>
        <v>0</v>
      </c>
      <c r="O22" s="43">
        <v>13</v>
      </c>
      <c r="P22" s="44"/>
      <c r="Q22" s="33" t="s">
        <v>116</v>
      </c>
      <c r="R22" s="41">
        <v>4</v>
      </c>
      <c r="S22" s="83">
        <f>VLOOKUP($E$2,AQAP3,25,FALSE)</f>
        <v>0</v>
      </c>
      <c r="T22" s="77">
        <f t="shared" si="3"/>
        <v>0</v>
      </c>
    </row>
    <row r="23" spans="1:20" s="19" customFormat="1" ht="14.4" x14ac:dyDescent="0.3">
      <c r="A23" s="147">
        <v>16</v>
      </c>
      <c r="B23" s="145" t="s">
        <v>16</v>
      </c>
      <c r="C23" s="114"/>
      <c r="D23" s="136">
        <v>2</v>
      </c>
      <c r="E23" s="62">
        <f>VLOOKUP($E$2, AQAP1,26,FALSE)</f>
        <v>0</v>
      </c>
      <c r="F23" s="74">
        <f t="shared" si="2"/>
        <v>0</v>
      </c>
      <c r="G23" s="14"/>
      <c r="H23" s="43">
        <v>14</v>
      </c>
      <c r="I23" s="44"/>
      <c r="J23" s="40" t="s">
        <v>27</v>
      </c>
      <c r="K23" s="41">
        <v>3</v>
      </c>
      <c r="L23" s="83">
        <f>VLOOKUP($E$2,AQAP2,26,FALSE)</f>
        <v>0</v>
      </c>
      <c r="M23" s="77">
        <f t="shared" si="0"/>
        <v>0</v>
      </c>
      <c r="O23" s="43">
        <v>14</v>
      </c>
      <c r="P23" s="44"/>
      <c r="Q23" s="33" t="s">
        <v>117</v>
      </c>
      <c r="R23" s="41">
        <v>1</v>
      </c>
      <c r="S23" s="84">
        <f>VLOOKUP($E$2,AQAP3,26,FALSE)</f>
        <v>0</v>
      </c>
      <c r="T23" s="76">
        <f t="shared" si="3"/>
        <v>0</v>
      </c>
    </row>
    <row r="24" spans="1:20" s="19" customFormat="1" ht="14.4" x14ac:dyDescent="0.3">
      <c r="A24" s="148">
        <v>17</v>
      </c>
      <c r="B24" s="144" t="s">
        <v>15</v>
      </c>
      <c r="C24" s="144" t="s">
        <v>118</v>
      </c>
      <c r="D24" s="142">
        <v>2</v>
      </c>
      <c r="E24" s="53">
        <f>VLOOKUP($E$2, AQAP1,27,FALSE)</f>
        <v>0</v>
      </c>
      <c r="F24" s="76">
        <f t="shared" si="2"/>
        <v>0</v>
      </c>
      <c r="G24" s="14"/>
      <c r="H24" s="68">
        <v>15</v>
      </c>
      <c r="I24" s="61" t="s">
        <v>15</v>
      </c>
      <c r="J24" s="102" t="s">
        <v>23</v>
      </c>
      <c r="K24" s="69">
        <v>1</v>
      </c>
      <c r="L24" s="85">
        <f>VLOOKUP($E$2,AQAP2,27,FALSE)</f>
        <v>0</v>
      </c>
      <c r="M24" s="75">
        <f t="shared" si="0"/>
        <v>0</v>
      </c>
      <c r="O24" s="43">
        <v>15</v>
      </c>
      <c r="P24" s="44" t="s">
        <v>15</v>
      </c>
      <c r="Q24" s="33" t="s">
        <v>119</v>
      </c>
      <c r="R24" s="41">
        <v>1</v>
      </c>
      <c r="S24" s="84">
        <f>VLOOKUP($E$2,AQAP3,27,FALSE)</f>
        <v>0</v>
      </c>
      <c r="T24" s="76">
        <f t="shared" si="3"/>
        <v>0</v>
      </c>
    </row>
    <row r="25" spans="1:20" s="19" customFormat="1" ht="14.4" x14ac:dyDescent="0.3">
      <c r="A25" s="147">
        <v>17</v>
      </c>
      <c r="B25" s="145" t="s">
        <v>16</v>
      </c>
      <c r="C25" s="145" t="s">
        <v>27</v>
      </c>
      <c r="D25" s="136">
        <v>2</v>
      </c>
      <c r="E25" s="62">
        <f>VLOOKUP($E$2, AQAP1,28,FALSE)</f>
        <v>0</v>
      </c>
      <c r="F25" s="74">
        <f t="shared" si="2"/>
        <v>0</v>
      </c>
      <c r="G25" s="14"/>
      <c r="H25" s="63">
        <v>15</v>
      </c>
      <c r="I25" s="59" t="s">
        <v>16</v>
      </c>
      <c r="J25" s="99"/>
      <c r="K25" s="64">
        <v>1</v>
      </c>
      <c r="L25" s="82">
        <f>VLOOKUP($E$2,AQAP2,28,FALSE)</f>
        <v>0</v>
      </c>
      <c r="M25" s="74">
        <f t="shared" si="0"/>
        <v>0</v>
      </c>
      <c r="O25" s="43">
        <v>15</v>
      </c>
      <c r="P25" s="44" t="s">
        <v>16</v>
      </c>
      <c r="Q25" s="33" t="s">
        <v>119</v>
      </c>
      <c r="R25" s="41">
        <v>1</v>
      </c>
      <c r="S25" s="82">
        <f>VLOOKUP($E$2,AQAP3,28,FALSE)</f>
        <v>0</v>
      </c>
      <c r="T25" s="74">
        <f t="shared" si="3"/>
        <v>0</v>
      </c>
    </row>
    <row r="26" spans="1:20" s="19" customFormat="1" ht="14.4" x14ac:dyDescent="0.3">
      <c r="A26" s="151">
        <v>18</v>
      </c>
      <c r="B26" s="126"/>
      <c r="C26" s="126" t="s">
        <v>120</v>
      </c>
      <c r="D26" s="127">
        <v>3</v>
      </c>
      <c r="E26" s="31">
        <f>VLOOKUP($E$2, AQAP1,29,FALSE)</f>
        <v>0</v>
      </c>
      <c r="F26" s="77">
        <f t="shared" si="2"/>
        <v>0</v>
      </c>
      <c r="G26" s="14"/>
      <c r="H26" s="43">
        <v>16</v>
      </c>
      <c r="I26" s="44"/>
      <c r="J26" s="40" t="s">
        <v>121</v>
      </c>
      <c r="K26" s="41">
        <v>1</v>
      </c>
      <c r="L26" s="83">
        <f>VLOOKUP($E$2,AQAP2,29,FALSE)</f>
        <v>0</v>
      </c>
      <c r="M26" s="77">
        <f t="shared" si="0"/>
        <v>0</v>
      </c>
      <c r="O26" s="43">
        <v>16</v>
      </c>
      <c r="P26" s="44"/>
      <c r="Q26" s="33" t="s">
        <v>122</v>
      </c>
      <c r="R26" s="41">
        <v>3</v>
      </c>
      <c r="S26" s="84">
        <f>VLOOKUP($E$2,AQAP3,29,FALSE)</f>
        <v>0</v>
      </c>
      <c r="T26" s="76">
        <f t="shared" si="3"/>
        <v>0</v>
      </c>
    </row>
    <row r="27" spans="1:20" s="19" customFormat="1" ht="14.4" x14ac:dyDescent="0.3">
      <c r="A27" s="148">
        <v>19</v>
      </c>
      <c r="B27" s="144" t="s">
        <v>15</v>
      </c>
      <c r="C27" s="144" t="s">
        <v>123</v>
      </c>
      <c r="D27" s="142">
        <v>3</v>
      </c>
      <c r="E27" s="53">
        <f>VLOOKUP($E$2, AQAP1,30,FALSE)</f>
        <v>0</v>
      </c>
      <c r="F27" s="76">
        <f t="shared" si="2"/>
        <v>0</v>
      </c>
      <c r="G27" s="14"/>
      <c r="H27" s="43">
        <v>17</v>
      </c>
      <c r="I27" s="44"/>
      <c r="J27" s="40" t="s">
        <v>124</v>
      </c>
      <c r="K27" s="41">
        <v>4</v>
      </c>
      <c r="L27" s="83">
        <f>VLOOKUP($E$2,AQAP2,30,FALSE)</f>
        <v>0</v>
      </c>
      <c r="M27" s="77">
        <f t="shared" si="0"/>
        <v>0</v>
      </c>
      <c r="O27" s="43">
        <v>17</v>
      </c>
      <c r="P27" s="44"/>
      <c r="Q27" s="33" t="s">
        <v>33</v>
      </c>
      <c r="R27" s="41">
        <v>5</v>
      </c>
      <c r="S27" s="82">
        <f>VLOOKUP($E$2,AQAP3,30,FALSE)</f>
        <v>0</v>
      </c>
      <c r="T27" s="74">
        <f t="shared" si="3"/>
        <v>0</v>
      </c>
    </row>
    <row r="28" spans="1:20" s="19" customFormat="1" ht="14.4" x14ac:dyDescent="0.3">
      <c r="A28" s="147">
        <v>19</v>
      </c>
      <c r="B28" s="145" t="s">
        <v>16</v>
      </c>
      <c r="C28" s="145" t="s">
        <v>125</v>
      </c>
      <c r="D28" s="136">
        <v>2</v>
      </c>
      <c r="E28" s="62">
        <f>VLOOKUP($E$2, AQAP1,31,FALSE)</f>
        <v>0</v>
      </c>
      <c r="F28" s="74">
        <f t="shared" si="2"/>
        <v>0</v>
      </c>
      <c r="G28" s="14"/>
      <c r="H28" s="52">
        <v>18</v>
      </c>
      <c r="I28" s="58" t="s">
        <v>15</v>
      </c>
      <c r="J28" s="51" t="s">
        <v>126</v>
      </c>
      <c r="K28" s="56">
        <v>3</v>
      </c>
      <c r="L28" s="84">
        <f>VLOOKUP($E$2,AQAP2,31,FALSE)</f>
        <v>0</v>
      </c>
      <c r="M28" s="76">
        <f t="shared" si="0"/>
        <v>0</v>
      </c>
      <c r="O28" s="43">
        <v>18</v>
      </c>
      <c r="P28" s="44"/>
      <c r="Q28" s="33" t="s">
        <v>127</v>
      </c>
      <c r="R28" s="41">
        <v>1</v>
      </c>
      <c r="S28" s="85">
        <f>VLOOKUP($E$2,AQAP3,31,FALSE)</f>
        <v>0</v>
      </c>
      <c r="T28" s="75">
        <f t="shared" si="3"/>
        <v>0</v>
      </c>
    </row>
    <row r="29" spans="1:20" s="19" customFormat="1" ht="14.4" x14ac:dyDescent="0.3">
      <c r="A29" s="151">
        <v>20</v>
      </c>
      <c r="B29" s="126"/>
      <c r="C29" s="126" t="s">
        <v>128</v>
      </c>
      <c r="D29" s="127">
        <v>1</v>
      </c>
      <c r="E29" s="31">
        <f>VLOOKUP($E$2, AQAP1,32,FALSE)</f>
        <v>0</v>
      </c>
      <c r="F29" s="77">
        <f t="shared" si="2"/>
        <v>0</v>
      </c>
      <c r="G29" s="14"/>
      <c r="H29" s="63">
        <v>18</v>
      </c>
      <c r="I29" s="59" t="s">
        <v>16</v>
      </c>
      <c r="J29" s="67" t="s">
        <v>129</v>
      </c>
      <c r="K29" s="64">
        <v>1</v>
      </c>
      <c r="L29" s="82">
        <f>VLOOKUP($E$2,AQAP2,32,FALSE)</f>
        <v>0</v>
      </c>
      <c r="M29" s="74">
        <f t="shared" si="0"/>
        <v>0</v>
      </c>
      <c r="O29" s="43">
        <v>19</v>
      </c>
      <c r="P29" s="44"/>
      <c r="Q29" s="33" t="s">
        <v>113</v>
      </c>
      <c r="R29" s="41">
        <v>4</v>
      </c>
      <c r="S29" s="84">
        <f>VLOOKUP($E$2,AQAP3,32,FALSE)</f>
        <v>0</v>
      </c>
      <c r="T29" s="76">
        <f t="shared" si="3"/>
        <v>0</v>
      </c>
    </row>
    <row r="30" spans="1:20" s="19" customFormat="1" ht="14.4" x14ac:dyDescent="0.3">
      <c r="A30" s="148">
        <v>21</v>
      </c>
      <c r="B30" s="144" t="s">
        <v>15</v>
      </c>
      <c r="C30" s="144" t="s">
        <v>130</v>
      </c>
      <c r="D30" s="142">
        <v>1</v>
      </c>
      <c r="E30" s="53">
        <f>VLOOKUP($E$2, AQAP1,33,FALSE)</f>
        <v>0</v>
      </c>
      <c r="F30" s="76">
        <f t="shared" si="2"/>
        <v>0</v>
      </c>
      <c r="G30" s="14"/>
      <c r="H30" s="43">
        <v>19</v>
      </c>
      <c r="I30" s="44"/>
      <c r="J30" s="40" t="s">
        <v>36</v>
      </c>
      <c r="K30" s="41">
        <v>5</v>
      </c>
      <c r="L30" s="83">
        <f>VLOOKUP($E$2,AQAP2,33,FALSE)</f>
        <v>0</v>
      </c>
      <c r="M30" s="77">
        <f t="shared" si="0"/>
        <v>0</v>
      </c>
      <c r="O30" s="43">
        <v>20</v>
      </c>
      <c r="P30" s="44"/>
      <c r="Q30" s="33" t="s">
        <v>131</v>
      </c>
      <c r="R30" s="41">
        <v>4</v>
      </c>
      <c r="S30" s="82">
        <f>VLOOKUP($E$2,AQAP3,33,FALSE)</f>
        <v>0</v>
      </c>
      <c r="T30" s="74">
        <f t="shared" si="3"/>
        <v>0</v>
      </c>
    </row>
    <row r="31" spans="1:20" s="19" customFormat="1" ht="14.4" customHeight="1" x14ac:dyDescent="0.3">
      <c r="A31" s="147">
        <v>21</v>
      </c>
      <c r="B31" s="145" t="s">
        <v>16</v>
      </c>
      <c r="C31" s="145" t="s">
        <v>132</v>
      </c>
      <c r="D31" s="136">
        <v>3</v>
      </c>
      <c r="E31" s="62">
        <f>VLOOKUP($E$2, AQAP1,34,FALSE)</f>
        <v>0</v>
      </c>
      <c r="F31" s="74">
        <f t="shared" si="2"/>
        <v>0</v>
      </c>
      <c r="G31" s="14"/>
      <c r="H31" s="43">
        <v>20</v>
      </c>
      <c r="I31" s="44"/>
      <c r="J31" s="40" t="s">
        <v>133</v>
      </c>
      <c r="K31" s="41">
        <v>3</v>
      </c>
      <c r="L31" s="83">
        <f>VLOOKUP($E$2,AQAP2,34,FALSE)</f>
        <v>0</v>
      </c>
      <c r="M31" s="77">
        <f t="shared" si="0"/>
        <v>0</v>
      </c>
      <c r="O31" s="43">
        <v>21</v>
      </c>
      <c r="P31" s="44"/>
      <c r="Q31" s="33" t="s">
        <v>134</v>
      </c>
      <c r="R31" s="41">
        <v>1</v>
      </c>
      <c r="S31" s="84">
        <f>VLOOKUP($E$2,AQAP3,34,FALSE)</f>
        <v>0</v>
      </c>
      <c r="T31" s="76">
        <f t="shared" si="3"/>
        <v>0</v>
      </c>
    </row>
    <row r="32" spans="1:20" s="19" customFormat="1" ht="14.4" x14ac:dyDescent="0.3">
      <c r="A32" s="151">
        <v>22</v>
      </c>
      <c r="B32" s="126"/>
      <c r="C32" s="126" t="s">
        <v>24</v>
      </c>
      <c r="D32" s="127">
        <v>1</v>
      </c>
      <c r="E32" s="31">
        <f>VLOOKUP($E$2, AQAP1,35,FALSE)</f>
        <v>0</v>
      </c>
      <c r="F32" s="77">
        <f t="shared" si="2"/>
        <v>0</v>
      </c>
      <c r="G32" s="14"/>
      <c r="H32" s="43">
        <v>21</v>
      </c>
      <c r="I32" s="44"/>
      <c r="J32" s="40" t="s">
        <v>135</v>
      </c>
      <c r="K32" s="41">
        <v>4</v>
      </c>
      <c r="L32" s="84">
        <f>VLOOKUP($E$2,AQAP2,35,FALSE)</f>
        <v>0</v>
      </c>
      <c r="M32" s="76">
        <f t="shared" si="0"/>
        <v>0</v>
      </c>
      <c r="O32" s="43">
        <v>22</v>
      </c>
      <c r="P32" s="44"/>
      <c r="Q32" s="33" t="s">
        <v>136</v>
      </c>
      <c r="R32" s="41">
        <v>3</v>
      </c>
      <c r="S32" s="82">
        <f>VLOOKUP($E$2,AQAP3,35,FALSE)</f>
        <v>0</v>
      </c>
      <c r="T32" s="74">
        <f t="shared" si="3"/>
        <v>0</v>
      </c>
    </row>
    <row r="33" spans="1:20" s="19" customFormat="1" ht="14.4" x14ac:dyDescent="0.3">
      <c r="A33" s="148">
        <v>23</v>
      </c>
      <c r="B33" s="144" t="s">
        <v>15</v>
      </c>
      <c r="C33" s="144" t="s">
        <v>111</v>
      </c>
      <c r="D33" s="142">
        <v>1</v>
      </c>
      <c r="E33" s="53">
        <f>VLOOKUP($E$2, AQAP1,36,FALSE)</f>
        <v>0</v>
      </c>
      <c r="F33" s="76">
        <f t="shared" si="2"/>
        <v>0</v>
      </c>
      <c r="G33" s="14"/>
      <c r="H33" s="52">
        <v>22</v>
      </c>
      <c r="I33" s="58"/>
      <c r="J33" s="51" t="s">
        <v>137</v>
      </c>
      <c r="K33" s="56">
        <v>4</v>
      </c>
      <c r="L33" s="84">
        <f>VLOOKUP($E$2,AQAP2,36,FALSE)</f>
        <v>0</v>
      </c>
      <c r="M33" s="76">
        <f t="shared" si="0"/>
        <v>0</v>
      </c>
      <c r="O33" s="43">
        <v>23</v>
      </c>
      <c r="P33" s="44"/>
      <c r="Q33" s="33" t="s">
        <v>138</v>
      </c>
      <c r="R33" s="41">
        <v>4</v>
      </c>
      <c r="S33" s="85">
        <f>VLOOKUP($E$2,AQAP3,36,FALSE)</f>
        <v>0</v>
      </c>
      <c r="T33" s="75">
        <f t="shared" si="3"/>
        <v>0</v>
      </c>
    </row>
    <row r="34" spans="1:20" s="19" customFormat="1" ht="14.4" x14ac:dyDescent="0.3">
      <c r="A34" s="147">
        <v>23</v>
      </c>
      <c r="B34" s="145" t="s">
        <v>16</v>
      </c>
      <c r="C34" s="145" t="s">
        <v>139</v>
      </c>
      <c r="D34" s="136">
        <v>2</v>
      </c>
      <c r="E34" s="62">
        <f>VLOOKUP($E$2, AQAP1,37,FALSE)</f>
        <v>0</v>
      </c>
      <c r="F34" s="74">
        <f t="shared" si="2"/>
        <v>0</v>
      </c>
      <c r="G34" s="14"/>
      <c r="H34" s="43">
        <v>23</v>
      </c>
      <c r="I34" s="44"/>
      <c r="J34" s="40" t="s">
        <v>140</v>
      </c>
      <c r="K34" s="41">
        <v>3</v>
      </c>
      <c r="L34" s="83">
        <f>VLOOKUP($E$2,AQAP2,37,FALSE)</f>
        <v>0</v>
      </c>
      <c r="M34" s="77">
        <f t="shared" si="0"/>
        <v>0</v>
      </c>
      <c r="O34" s="43">
        <v>24</v>
      </c>
      <c r="P34" s="44"/>
      <c r="Q34" s="33" t="s">
        <v>119</v>
      </c>
      <c r="R34" s="41">
        <v>2</v>
      </c>
      <c r="S34" s="84">
        <f>VLOOKUP($E$2,AQAP3,37,FALSE)</f>
        <v>0</v>
      </c>
      <c r="T34" s="76">
        <f t="shared" si="3"/>
        <v>0</v>
      </c>
    </row>
    <row r="35" spans="1:20" s="19" customFormat="1" ht="14.4" x14ac:dyDescent="0.3">
      <c r="A35" s="148">
        <v>24</v>
      </c>
      <c r="B35" s="144" t="s">
        <v>15</v>
      </c>
      <c r="C35" s="113" t="s">
        <v>141</v>
      </c>
      <c r="D35" s="142">
        <v>1</v>
      </c>
      <c r="E35" s="53">
        <f>VLOOKUP($E$2, AQAP1,38,FALSE)</f>
        <v>0</v>
      </c>
      <c r="F35" s="76">
        <f t="shared" si="2"/>
        <v>0</v>
      </c>
      <c r="G35" s="14"/>
      <c r="H35" s="68">
        <v>24</v>
      </c>
      <c r="I35" s="61"/>
      <c r="J35" s="71" t="s">
        <v>125</v>
      </c>
      <c r="K35" s="69">
        <v>4</v>
      </c>
      <c r="L35" s="85">
        <f>VLOOKUP($E$2,AQAP2,38,FALSE)</f>
        <v>0</v>
      </c>
      <c r="M35" s="75">
        <f t="shared" si="0"/>
        <v>0</v>
      </c>
      <c r="O35" s="43">
        <v>25</v>
      </c>
      <c r="P35" s="44" t="s">
        <v>15</v>
      </c>
      <c r="Q35" s="33" t="s">
        <v>23</v>
      </c>
      <c r="R35" s="41">
        <v>2</v>
      </c>
      <c r="S35" s="82">
        <f>VLOOKUP($E$2,AQAP3,38,FALSE)</f>
        <v>0</v>
      </c>
      <c r="T35" s="74">
        <f t="shared" si="3"/>
        <v>0</v>
      </c>
    </row>
    <row r="36" spans="1:20" s="19" customFormat="1" ht="14.4" x14ac:dyDescent="0.3">
      <c r="A36" s="147">
        <v>24</v>
      </c>
      <c r="B36" s="145" t="s">
        <v>16</v>
      </c>
      <c r="C36" s="114"/>
      <c r="D36" s="136">
        <v>2</v>
      </c>
      <c r="E36" s="62">
        <f>VLOOKUP($E$2, AQAP1,39,FALSE)</f>
        <v>0</v>
      </c>
      <c r="F36" s="74">
        <f t="shared" si="2"/>
        <v>0</v>
      </c>
      <c r="G36" s="14"/>
      <c r="H36" s="43">
        <v>25</v>
      </c>
      <c r="I36" s="44"/>
      <c r="J36" s="40" t="s">
        <v>142</v>
      </c>
      <c r="K36" s="41">
        <v>5</v>
      </c>
      <c r="L36" s="83">
        <f>VLOOKUP($E$2,AQAP2,39,FALSE)</f>
        <v>0</v>
      </c>
      <c r="M36" s="77">
        <f t="shared" si="0"/>
        <v>0</v>
      </c>
      <c r="O36" s="43">
        <v>25</v>
      </c>
      <c r="P36" s="44" t="s">
        <v>16</v>
      </c>
      <c r="Q36" s="33" t="s">
        <v>143</v>
      </c>
      <c r="R36" s="41">
        <v>4</v>
      </c>
      <c r="S36" s="82">
        <f>VLOOKUP($E$2,AQAP3,39,FALSE)</f>
        <v>0</v>
      </c>
      <c r="T36" s="74">
        <f t="shared" si="3"/>
        <v>0</v>
      </c>
    </row>
    <row r="37" spans="1:20" s="19" customFormat="1" ht="14.4" x14ac:dyDescent="0.3">
      <c r="A37" s="151">
        <v>25</v>
      </c>
      <c r="B37" s="126"/>
      <c r="C37" s="126" t="s">
        <v>144</v>
      </c>
      <c r="D37" s="127">
        <v>4</v>
      </c>
      <c r="E37" s="31">
        <f>VLOOKUP($E$2, AQAP1,40,FALSE)</f>
        <v>0</v>
      </c>
      <c r="F37" s="77">
        <f t="shared" si="2"/>
        <v>0</v>
      </c>
      <c r="G37" s="14"/>
      <c r="H37" s="68">
        <v>26</v>
      </c>
      <c r="I37" s="61" t="s">
        <v>15</v>
      </c>
      <c r="J37" s="71" t="s">
        <v>145</v>
      </c>
      <c r="K37" s="69">
        <v>1</v>
      </c>
      <c r="L37" s="85">
        <f>VLOOKUP($E$2,AQAP2,40,FALSE)</f>
        <v>0</v>
      </c>
      <c r="M37" s="75">
        <f t="shared" si="0"/>
        <v>0</v>
      </c>
      <c r="O37" s="43">
        <v>26</v>
      </c>
      <c r="P37" s="44"/>
      <c r="Q37" s="33" t="s">
        <v>146</v>
      </c>
      <c r="R37" s="41">
        <v>6</v>
      </c>
      <c r="S37" s="84">
        <f>VLOOKUP($E$2,AQAP3,40,FALSE)</f>
        <v>0</v>
      </c>
      <c r="T37" s="76">
        <f t="shared" si="3"/>
        <v>0</v>
      </c>
    </row>
    <row r="38" spans="1:20" s="13" customFormat="1" ht="15" thickBot="1" x14ac:dyDescent="0.35">
      <c r="A38" s="151">
        <v>26</v>
      </c>
      <c r="B38" s="126"/>
      <c r="C38" s="126" t="s">
        <v>147</v>
      </c>
      <c r="D38" s="127">
        <v>4</v>
      </c>
      <c r="E38" s="31">
        <f>VLOOKUP($E$2, AQAP1,41,FALSE)</f>
        <v>0</v>
      </c>
      <c r="F38" s="77">
        <f t="shared" si="2"/>
        <v>0</v>
      </c>
      <c r="G38" s="14"/>
      <c r="H38" s="63">
        <v>26</v>
      </c>
      <c r="I38" s="59" t="s">
        <v>16</v>
      </c>
      <c r="J38" s="67" t="s">
        <v>130</v>
      </c>
      <c r="K38" s="69">
        <v>1</v>
      </c>
      <c r="L38" s="85">
        <f>VLOOKUP($E$2,AQAP2,41,FALSE)</f>
        <v>0</v>
      </c>
      <c r="M38" s="75">
        <f t="shared" si="0"/>
        <v>0</v>
      </c>
      <c r="N38" s="19"/>
      <c r="O38" s="45">
        <v>27</v>
      </c>
      <c r="P38" s="46"/>
      <c r="Q38" s="35" t="s">
        <v>148</v>
      </c>
      <c r="R38" s="42">
        <v>3</v>
      </c>
      <c r="S38" s="84">
        <f>VLOOKUP($E$2,AQAP3,41,FALSE)</f>
        <v>0</v>
      </c>
      <c r="T38" s="76">
        <f t="shared" si="3"/>
        <v>0</v>
      </c>
    </row>
    <row r="39" spans="1:20" s="19" customFormat="1" ht="15" thickBot="1" x14ac:dyDescent="0.35">
      <c r="A39" s="151">
        <v>27</v>
      </c>
      <c r="B39" s="126"/>
      <c r="C39" s="126" t="s">
        <v>149</v>
      </c>
      <c r="D39" s="127">
        <v>4</v>
      </c>
      <c r="E39" s="31">
        <f>VLOOKUP($E$2, AQAP1,42,FALSE)</f>
        <v>0</v>
      </c>
      <c r="F39" s="77">
        <f t="shared" si="2"/>
        <v>0</v>
      </c>
      <c r="G39" s="14"/>
      <c r="H39" s="52">
        <v>27</v>
      </c>
      <c r="I39" s="58" t="s">
        <v>15</v>
      </c>
      <c r="J39" s="162" t="s">
        <v>150</v>
      </c>
      <c r="K39" s="56">
        <v>2</v>
      </c>
      <c r="L39" s="84">
        <f>VLOOKUP($E$2,AQAP2,42,FALSE)</f>
        <v>0</v>
      </c>
      <c r="M39" s="76">
        <f t="shared" si="0"/>
        <v>0</v>
      </c>
      <c r="O39" s="104" t="s">
        <v>5</v>
      </c>
      <c r="P39" s="104"/>
      <c r="Q39" s="105"/>
      <c r="R39" s="27">
        <f>SUM(R6:R38)</f>
        <v>80</v>
      </c>
      <c r="S39" s="27">
        <f>SUM(S6:S38)</f>
        <v>0</v>
      </c>
      <c r="T39" s="79">
        <f t="shared" si="3"/>
        <v>0</v>
      </c>
    </row>
    <row r="40" spans="1:20" s="19" customFormat="1" ht="15" thickBot="1" x14ac:dyDescent="0.35">
      <c r="A40" s="151">
        <v>28</v>
      </c>
      <c r="B40" s="126"/>
      <c r="C40" s="126" t="s">
        <v>151</v>
      </c>
      <c r="D40" s="127">
        <v>4</v>
      </c>
      <c r="E40" s="31">
        <f>VLOOKUP($E$2, AQAP1,43,FALSE)</f>
        <v>0</v>
      </c>
      <c r="F40" s="77">
        <f t="shared" si="2"/>
        <v>0</v>
      </c>
      <c r="G40" s="14"/>
      <c r="H40" s="163">
        <v>27</v>
      </c>
      <c r="I40" s="164" t="s">
        <v>16</v>
      </c>
      <c r="J40" s="165"/>
      <c r="K40" s="166">
        <v>2</v>
      </c>
      <c r="L40" s="168">
        <f>VLOOKUP($E$2,AQAP2,43,FALSE)</f>
        <v>0</v>
      </c>
      <c r="M40" s="169">
        <f t="shared" si="0"/>
        <v>0</v>
      </c>
    </row>
    <row r="41" spans="1:20" s="19" customFormat="1" ht="15" thickBot="1" x14ac:dyDescent="0.35">
      <c r="A41" s="150">
        <v>29</v>
      </c>
      <c r="B41" s="133"/>
      <c r="C41" s="133" t="s">
        <v>152</v>
      </c>
      <c r="D41" s="134">
        <v>4</v>
      </c>
      <c r="E41" s="34">
        <f>VLOOKUP($E$2, AQAP1,44,FALSE)</f>
        <v>0</v>
      </c>
      <c r="F41" s="78">
        <f t="shared" si="2"/>
        <v>0</v>
      </c>
      <c r="G41" s="14"/>
      <c r="H41" s="104" t="s">
        <v>5</v>
      </c>
      <c r="I41" s="104"/>
      <c r="J41" s="104"/>
      <c r="K41" s="149">
        <f>SUM(K6:K40)</f>
        <v>80</v>
      </c>
      <c r="L41" s="149">
        <f>SUM(L6:L40)</f>
        <v>0</v>
      </c>
      <c r="M41" s="79">
        <f>L41/K41</f>
        <v>0</v>
      </c>
      <c r="O41" s="22"/>
      <c r="Q41" s="36" t="s">
        <v>9</v>
      </c>
      <c r="R41" s="110">
        <f>VLOOKUP(E2,AQAP1, 7,FALSE)</f>
        <v>0</v>
      </c>
      <c r="S41" s="111"/>
      <c r="T41" s="3"/>
    </row>
    <row r="42" spans="1:20" s="19" customFormat="1" ht="15" thickBot="1" x14ac:dyDescent="0.35">
      <c r="A42" s="104" t="s">
        <v>5</v>
      </c>
      <c r="B42" s="104"/>
      <c r="C42" s="104"/>
      <c r="D42" s="149">
        <f>SUM(D6:D41)</f>
        <v>80</v>
      </c>
      <c r="E42" s="149">
        <f t="shared" ref="E42" si="4">SUM(E6:E41)</f>
        <v>0</v>
      </c>
      <c r="F42" s="79">
        <f t="shared" si="2"/>
        <v>0</v>
      </c>
      <c r="G42" s="14"/>
      <c r="H42" s="155"/>
      <c r="I42" s="156"/>
      <c r="J42" s="157"/>
      <c r="K42" s="158"/>
      <c r="L42" s="159"/>
      <c r="M42" s="160"/>
      <c r="O42" s="22"/>
      <c r="Q42" s="36" t="s">
        <v>10</v>
      </c>
      <c r="R42" s="110">
        <f>VLOOKUP(E2,AQAP2, 7,FALSE)</f>
        <v>0</v>
      </c>
      <c r="S42" s="111"/>
      <c r="T42" s="22"/>
    </row>
    <row r="43" spans="1:20" s="19" customFormat="1" ht="15" thickBot="1" x14ac:dyDescent="0.35">
      <c r="G43" s="14"/>
      <c r="H43" s="155"/>
      <c r="I43" s="156"/>
      <c r="J43" s="157"/>
      <c r="K43" s="158"/>
      <c r="L43" s="159"/>
      <c r="M43" s="160"/>
      <c r="O43" s="22"/>
      <c r="Q43" s="36" t="s">
        <v>11</v>
      </c>
      <c r="R43" s="110">
        <f>VLOOKUP(E2,AQAP3, 7,FALSE)</f>
        <v>0</v>
      </c>
      <c r="S43" s="111"/>
      <c r="T43" s="22"/>
    </row>
    <row r="44" spans="1:20" s="19" customFormat="1" ht="15" thickBot="1" x14ac:dyDescent="0.35">
      <c r="G44" s="14"/>
      <c r="H44" s="155"/>
      <c r="I44" s="156"/>
      <c r="J44" s="161"/>
      <c r="K44" s="158"/>
      <c r="L44" s="159"/>
      <c r="M44" s="160"/>
      <c r="O44" s="22"/>
      <c r="Q44" s="20">
        <f>VLOOKUP(E2,AQAP1, 8, FALSE)</f>
        <v>0</v>
      </c>
      <c r="R44" s="20"/>
      <c r="S44" s="36"/>
      <c r="T44" s="22" t="s">
        <v>95</v>
      </c>
    </row>
    <row r="45" spans="1:20" s="19" customFormat="1" ht="15" thickBot="1" x14ac:dyDescent="0.35">
      <c r="A45" s="22"/>
      <c r="B45" s="22"/>
      <c r="C45" s="21" t="s">
        <v>153</v>
      </c>
      <c r="D45" s="22"/>
      <c r="E45" s="22"/>
      <c r="F45" s="22"/>
      <c r="G45" s="14"/>
      <c r="H45" s="155"/>
      <c r="I45" s="156"/>
      <c r="J45" s="161"/>
      <c r="K45" s="158"/>
      <c r="L45" s="159"/>
      <c r="M45" s="160"/>
      <c r="O45" s="22"/>
      <c r="Q45" s="36" t="s">
        <v>13</v>
      </c>
      <c r="R45" s="110">
        <f>SUM(R41:S44)</f>
        <v>0</v>
      </c>
      <c r="S45" s="112"/>
      <c r="T45" s="92" t="str">
        <f>IF(R45&lt;32,"U",IF(R45&lt;46,"3",IF(R45&lt;71,"4",IF(R45&lt;97,"5",IF(R45&lt;125,"6",IF(R45&lt;156,"7",IF(R45&lt;189,"8", "9")))))))</f>
        <v>U</v>
      </c>
    </row>
    <row r="46" spans="1:20" s="19" customFormat="1" ht="14.4" x14ac:dyDescent="0.3">
      <c r="A46" s="6"/>
      <c r="B46" s="6"/>
      <c r="G46" s="14"/>
      <c r="H46" s="155"/>
      <c r="I46" s="156"/>
      <c r="J46" s="161"/>
      <c r="K46" s="158"/>
      <c r="L46" s="159"/>
      <c r="M46" s="160"/>
      <c r="O46" s="22"/>
      <c r="P46" s="22"/>
      <c r="Q46" s="22"/>
      <c r="R46" s="22"/>
      <c r="S46" s="22"/>
      <c r="T46" s="22"/>
    </row>
    <row r="47" spans="1:20" s="19" customFormat="1" ht="14.4" x14ac:dyDescent="0.3">
      <c r="A47" s="22"/>
      <c r="B47" s="22"/>
      <c r="G47" s="14"/>
      <c r="O47" s="22"/>
      <c r="P47" s="22"/>
      <c r="Q47" s="22"/>
      <c r="R47" s="22"/>
      <c r="S47" s="22"/>
      <c r="T47" s="22"/>
    </row>
    <row r="48" spans="1:20" s="19" customFormat="1" ht="14.4" x14ac:dyDescent="0.3">
      <c r="A48" s="22"/>
      <c r="B48" s="22"/>
      <c r="G48" s="14"/>
      <c r="O48" s="22"/>
      <c r="P48" s="22"/>
      <c r="Q48" s="22"/>
      <c r="R48" s="22"/>
      <c r="S48" s="22"/>
      <c r="T48" s="22"/>
    </row>
    <row r="49" spans="1:20" s="19" customFormat="1" ht="14.4" x14ac:dyDescent="0.3">
      <c r="A49" s="22"/>
      <c r="B49" s="22"/>
      <c r="G49" s="14"/>
      <c r="H49" s="13"/>
      <c r="I49" s="13"/>
      <c r="J49" s="13"/>
      <c r="K49" s="13"/>
      <c r="L49" s="13"/>
      <c r="M49" s="13"/>
      <c r="O49" s="22"/>
      <c r="P49" s="22"/>
      <c r="Q49" s="22"/>
      <c r="R49" s="22"/>
      <c r="S49" s="22"/>
      <c r="T49" s="22"/>
    </row>
    <row r="50" spans="1:20" s="19" customFormat="1" ht="14.4" x14ac:dyDescent="0.3">
      <c r="A50" s="22"/>
      <c r="B50" s="22"/>
      <c r="G50" s="14"/>
      <c r="H50" s="22"/>
      <c r="I50" s="22"/>
      <c r="J50" s="22"/>
      <c r="K50" s="22"/>
      <c r="L50" s="22"/>
      <c r="M50" s="22"/>
      <c r="O50" s="22"/>
      <c r="P50" s="22"/>
      <c r="Q50" s="22"/>
      <c r="R50" s="22"/>
      <c r="S50" s="22"/>
      <c r="T50" s="22"/>
    </row>
    <row r="51" spans="1:20" s="19" customFormat="1" ht="14.4" x14ac:dyDescent="0.3">
      <c r="A51" s="22"/>
      <c r="B51" s="22"/>
      <c r="C51" s="22"/>
      <c r="D51" s="22"/>
      <c r="E51" s="22"/>
      <c r="F51" s="22"/>
      <c r="G51" s="14"/>
      <c r="H51" s="22"/>
      <c r="I51" s="22"/>
      <c r="J51" s="22"/>
      <c r="K51" s="22"/>
      <c r="L51" s="22"/>
      <c r="M51" s="22"/>
      <c r="O51" s="22"/>
      <c r="P51" s="22"/>
      <c r="Q51" s="22"/>
      <c r="R51" s="22"/>
      <c r="S51" s="22"/>
      <c r="T51" s="22"/>
    </row>
    <row r="52" spans="1:20" s="22" customFormat="1" ht="14.4" x14ac:dyDescent="0.3">
      <c r="G52" s="14"/>
      <c r="O52" s="1"/>
      <c r="P52" s="1"/>
      <c r="Q52" s="1"/>
      <c r="R52" s="1"/>
      <c r="S52" s="1"/>
      <c r="T52" s="1"/>
    </row>
    <row r="53" spans="1:20" s="22" customFormat="1" ht="14.4" x14ac:dyDescent="0.3">
      <c r="G53" s="14"/>
    </row>
    <row r="54" spans="1:20" s="22" customFormat="1" ht="14.4" x14ac:dyDescent="0.3">
      <c r="G54" s="14"/>
    </row>
    <row r="55" spans="1:20" s="22" customFormat="1" ht="14.4" x14ac:dyDescent="0.3">
      <c r="G55" s="14"/>
    </row>
    <row r="56" spans="1:20" ht="14.4" x14ac:dyDescent="0.3">
      <c r="A56" s="22"/>
      <c r="B56" s="22"/>
      <c r="C56" s="22"/>
      <c r="D56" s="22"/>
      <c r="E56" s="22"/>
      <c r="F56" s="22"/>
      <c r="G56" s="14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s="22" customFormat="1" ht="14.4" x14ac:dyDescent="0.3">
      <c r="G57" s="14"/>
    </row>
    <row r="58" spans="1:20" s="22" customFormat="1" ht="14.4" x14ac:dyDescent="0.3">
      <c r="G58" s="14"/>
    </row>
    <row r="59" spans="1:20" s="22" customFormat="1" ht="14.4" x14ac:dyDescent="0.3">
      <c r="G59" s="14"/>
    </row>
    <row r="60" spans="1:20" s="22" customFormat="1" ht="14.4" x14ac:dyDescent="0.3">
      <c r="G60" s="14"/>
    </row>
    <row r="61" spans="1:20" s="22" customFormat="1" ht="14.4" x14ac:dyDescent="0.3">
      <c r="G61" s="14"/>
    </row>
    <row r="62" spans="1:20" s="22" customFormat="1" ht="14.4" x14ac:dyDescent="0.3">
      <c r="A62" s="6"/>
      <c r="B62" s="6"/>
      <c r="C62" s="5"/>
      <c r="D62" s="11"/>
      <c r="E62" s="5"/>
      <c r="F62" s="3"/>
      <c r="G62" s="14"/>
    </row>
    <row r="63" spans="1:20" s="22" customFormat="1" ht="14.4" x14ac:dyDescent="0.3">
      <c r="G63" s="14"/>
    </row>
    <row r="64" spans="1:20" s="22" customFormat="1" ht="14.4" x14ac:dyDescent="0.3">
      <c r="G64" s="14"/>
    </row>
    <row r="65" spans="7:20" s="22" customFormat="1" ht="14.4" x14ac:dyDescent="0.3">
      <c r="G65" s="14"/>
      <c r="H65" s="1"/>
      <c r="I65" s="1"/>
      <c r="J65" s="1"/>
      <c r="K65" s="1"/>
      <c r="L65" s="1"/>
      <c r="M65" s="1"/>
    </row>
    <row r="66" spans="7:20" s="22" customFormat="1" ht="14.4" x14ac:dyDescent="0.3">
      <c r="G66" s="14"/>
    </row>
    <row r="67" spans="7:20" s="22" customFormat="1" ht="14.4" x14ac:dyDescent="0.3">
      <c r="G67" s="14"/>
    </row>
    <row r="68" spans="7:20" s="22" customFormat="1" ht="14.4" x14ac:dyDescent="0.3">
      <c r="G68" s="14"/>
    </row>
    <row r="69" spans="7:20" s="22" customFormat="1" ht="14.4" x14ac:dyDescent="0.3">
      <c r="G69" s="14"/>
    </row>
    <row r="70" spans="7:20" s="22" customFormat="1" ht="14.4" x14ac:dyDescent="0.3">
      <c r="G70" s="14"/>
    </row>
    <row r="71" spans="7:20" s="22" customFormat="1" ht="14.4" x14ac:dyDescent="0.3">
      <c r="G71" s="14"/>
    </row>
    <row r="72" spans="7:20" s="22" customFormat="1" ht="14.4" x14ac:dyDescent="0.3">
      <c r="G72" s="14"/>
    </row>
    <row r="73" spans="7:20" s="22" customFormat="1" x14ac:dyDescent="0.3">
      <c r="G73" s="26"/>
      <c r="N73" s="1"/>
    </row>
    <row r="74" spans="7:20" s="22" customFormat="1" ht="14.4" x14ac:dyDescent="0.3">
      <c r="G74" s="14"/>
    </row>
    <row r="75" spans="7:20" s="22" customFormat="1" ht="14.4" x14ac:dyDescent="0.3">
      <c r="G75" s="14"/>
    </row>
    <row r="76" spans="7:20" s="22" customFormat="1" ht="14.4" x14ac:dyDescent="0.3">
      <c r="G76" s="14"/>
    </row>
    <row r="77" spans="7:20" s="22" customFormat="1" ht="14.4" x14ac:dyDescent="0.3">
      <c r="G77" s="14"/>
      <c r="O77" s="15"/>
      <c r="P77" s="15"/>
      <c r="Q77" s="15"/>
      <c r="R77" s="15"/>
      <c r="S77" s="15"/>
      <c r="T77" s="15"/>
    </row>
    <row r="78" spans="7:20" s="22" customFormat="1" ht="14.4" x14ac:dyDescent="0.3">
      <c r="G78" s="14"/>
      <c r="O78" s="15"/>
      <c r="P78" s="15"/>
      <c r="Q78" s="15"/>
      <c r="R78" s="15"/>
      <c r="S78" s="15"/>
      <c r="T78" s="15"/>
    </row>
    <row r="79" spans="7:20" s="22" customFormat="1" ht="14.4" x14ac:dyDescent="0.3">
      <c r="G79" s="14"/>
      <c r="O79" s="15"/>
      <c r="P79" s="15"/>
      <c r="Q79" s="15"/>
      <c r="R79" s="15"/>
      <c r="S79" s="15"/>
      <c r="T79" s="15"/>
    </row>
    <row r="80" spans="7:20" s="22" customFormat="1" ht="14.4" x14ac:dyDescent="0.3">
      <c r="G80" s="14"/>
      <c r="O80" s="24"/>
      <c r="P80" s="24"/>
      <c r="Q80" s="24"/>
      <c r="R80" s="24"/>
      <c r="S80" s="24"/>
      <c r="T80" s="24"/>
    </row>
    <row r="81" spans="1:20" s="15" customFormat="1" ht="14.4" x14ac:dyDescent="0.3">
      <c r="A81" s="22"/>
      <c r="B81" s="22"/>
      <c r="C81" s="22"/>
      <c r="D81" s="22"/>
      <c r="E81" s="22"/>
      <c r="F81" s="22"/>
      <c r="G81" s="14"/>
      <c r="H81" s="22"/>
      <c r="I81" s="22"/>
      <c r="J81" s="22"/>
      <c r="K81" s="22"/>
      <c r="L81" s="22"/>
      <c r="M81" s="22"/>
      <c r="N81" s="22"/>
      <c r="O81" s="24"/>
      <c r="P81" s="24"/>
      <c r="Q81" s="24"/>
      <c r="R81" s="24"/>
      <c r="S81" s="24"/>
      <c r="T81" s="24"/>
    </row>
    <row r="82" spans="1:20" s="15" customFormat="1" ht="14.4" x14ac:dyDescent="0.3">
      <c r="A82" s="22"/>
      <c r="B82" s="22"/>
      <c r="C82" s="22"/>
      <c r="D82" s="22"/>
      <c r="E82" s="22"/>
      <c r="F82" s="22"/>
      <c r="G82" s="14"/>
      <c r="H82" s="22"/>
      <c r="I82" s="22"/>
      <c r="J82" s="22"/>
      <c r="K82" s="22"/>
      <c r="L82" s="22"/>
      <c r="M82" s="22"/>
      <c r="N82" s="22"/>
      <c r="O82" s="1"/>
      <c r="P82" s="1"/>
      <c r="Q82" s="1"/>
      <c r="R82" s="1"/>
      <c r="S82" s="1"/>
      <c r="T82" s="1"/>
    </row>
    <row r="83" spans="1:20" s="15" customFormat="1" ht="14.4" x14ac:dyDescent="0.3">
      <c r="A83" s="22"/>
      <c r="B83" s="22"/>
      <c r="C83" s="22"/>
      <c r="D83" s="22"/>
      <c r="E83" s="22"/>
      <c r="F83" s="22"/>
      <c r="G83" s="14"/>
      <c r="H83" s="22"/>
      <c r="I83" s="22"/>
      <c r="J83" s="22"/>
      <c r="K83" s="22"/>
      <c r="L83" s="22"/>
      <c r="M83" s="22"/>
      <c r="N83" s="22"/>
      <c r="O83" s="1"/>
      <c r="P83" s="1"/>
      <c r="Q83" s="1"/>
      <c r="R83" s="1"/>
      <c r="S83" s="1"/>
      <c r="T83" s="1"/>
    </row>
    <row r="84" spans="1:20" s="24" customFormat="1" ht="14.4" x14ac:dyDescent="0.3">
      <c r="A84" s="22"/>
      <c r="B84" s="22"/>
      <c r="C84" s="22"/>
      <c r="D84" s="22"/>
      <c r="E84" s="22"/>
      <c r="F84" s="22"/>
      <c r="G84" s="14"/>
      <c r="H84" s="22"/>
      <c r="I84" s="22"/>
      <c r="J84" s="22"/>
      <c r="K84" s="22"/>
      <c r="L84" s="22"/>
      <c r="M84" s="22"/>
      <c r="N84" s="22"/>
      <c r="O84" s="1"/>
      <c r="P84" s="1"/>
      <c r="Q84" s="1"/>
      <c r="R84" s="1"/>
      <c r="S84" s="1"/>
      <c r="T84" s="1"/>
    </row>
    <row r="85" spans="1:20" s="24" customFormat="1" ht="14.4" x14ac:dyDescent="0.3">
      <c r="A85" s="22"/>
      <c r="B85" s="22"/>
      <c r="C85" s="22"/>
      <c r="D85" s="22"/>
      <c r="E85" s="22"/>
      <c r="F85" s="22"/>
      <c r="G85" s="14"/>
      <c r="H85" s="22"/>
      <c r="I85" s="22"/>
      <c r="J85" s="22"/>
      <c r="K85" s="22"/>
      <c r="L85" s="22"/>
      <c r="M85" s="22"/>
      <c r="N85" s="22"/>
      <c r="O85" s="1"/>
      <c r="P85" s="1"/>
      <c r="Q85" s="1"/>
      <c r="R85" s="1"/>
      <c r="S85" s="1"/>
      <c r="T85" s="1"/>
    </row>
    <row r="86" spans="1:20" ht="14.4" x14ac:dyDescent="0.3">
      <c r="A86" s="22"/>
      <c r="B86" s="22"/>
      <c r="C86" s="22"/>
      <c r="D86" s="22"/>
      <c r="E86" s="22"/>
      <c r="F86" s="22"/>
      <c r="G86" s="14"/>
      <c r="H86" s="22"/>
      <c r="I86" s="22"/>
      <c r="J86" s="22"/>
      <c r="K86" s="22"/>
      <c r="L86" s="22"/>
      <c r="M86" s="22"/>
      <c r="N86" s="22"/>
    </row>
    <row r="87" spans="1:20" ht="14.4" x14ac:dyDescent="0.3">
      <c r="A87" s="13"/>
      <c r="B87" s="13"/>
      <c r="C87" s="15"/>
      <c r="D87" s="17"/>
      <c r="E87" s="13"/>
      <c r="F87" s="16"/>
      <c r="G87" s="14"/>
      <c r="H87" s="22"/>
      <c r="I87" s="22"/>
      <c r="J87" s="22"/>
      <c r="K87" s="22"/>
      <c r="L87" s="22"/>
      <c r="M87" s="22"/>
      <c r="N87" s="22"/>
    </row>
    <row r="88" spans="1:20" ht="14.4" x14ac:dyDescent="0.3">
      <c r="A88" s="13"/>
      <c r="B88" s="13"/>
      <c r="C88" s="15"/>
      <c r="D88" s="17"/>
      <c r="E88" s="13"/>
      <c r="F88" s="16"/>
      <c r="G88" s="14"/>
      <c r="H88" s="22"/>
      <c r="I88" s="22"/>
      <c r="J88" s="22"/>
      <c r="K88" s="22"/>
      <c r="L88" s="22"/>
      <c r="M88" s="22"/>
      <c r="N88" s="22"/>
    </row>
    <row r="89" spans="1:20" ht="14.4" x14ac:dyDescent="0.3">
      <c r="A89" s="17"/>
      <c r="B89" s="17"/>
      <c r="C89" s="13"/>
      <c r="D89" s="17"/>
      <c r="E89" s="13"/>
      <c r="F89" s="16"/>
      <c r="G89" s="14"/>
      <c r="H89" s="22"/>
      <c r="I89" s="22"/>
      <c r="J89" s="22"/>
      <c r="K89" s="22"/>
      <c r="L89" s="22"/>
      <c r="M89" s="22"/>
      <c r="N89" s="22"/>
    </row>
    <row r="90" spans="1:20" ht="14.4" x14ac:dyDescent="0.3">
      <c r="A90" s="26"/>
      <c r="B90" s="37"/>
      <c r="C90" s="23"/>
      <c r="D90" s="12"/>
      <c r="E90" s="23"/>
      <c r="F90" s="12"/>
      <c r="G90" s="14"/>
      <c r="H90" s="15"/>
      <c r="I90" s="15"/>
      <c r="J90" s="15"/>
      <c r="K90" s="15"/>
      <c r="L90" s="15"/>
      <c r="M90" s="15"/>
      <c r="N90" s="22"/>
    </row>
    <row r="91" spans="1:20" ht="14.4" x14ac:dyDescent="0.3">
      <c r="A91" s="26"/>
      <c r="B91" s="37"/>
      <c r="C91" s="23"/>
      <c r="D91" s="12"/>
      <c r="E91" s="23"/>
      <c r="F91" s="12"/>
      <c r="G91" s="14"/>
      <c r="H91" s="15"/>
      <c r="I91" s="15"/>
      <c r="J91" s="15"/>
      <c r="K91" s="15"/>
      <c r="L91" s="15"/>
      <c r="M91" s="15"/>
      <c r="N91" s="22"/>
    </row>
    <row r="92" spans="1:20" ht="14.4" x14ac:dyDescent="0.3">
      <c r="D92" s="5"/>
      <c r="F92" s="5"/>
      <c r="G92" s="18"/>
      <c r="H92" s="15"/>
      <c r="I92" s="15"/>
      <c r="J92" s="15"/>
      <c r="K92" s="15"/>
      <c r="L92" s="15"/>
      <c r="M92" s="15"/>
      <c r="N92" s="22"/>
    </row>
    <row r="93" spans="1:20" ht="14.4" x14ac:dyDescent="0.3">
      <c r="D93" s="5"/>
      <c r="F93" s="5"/>
      <c r="G93" s="18"/>
      <c r="H93" s="24"/>
      <c r="I93" s="24"/>
      <c r="J93" s="24"/>
      <c r="K93" s="24"/>
      <c r="L93" s="24"/>
      <c r="M93" s="24"/>
      <c r="N93" s="22"/>
    </row>
    <row r="94" spans="1:20" ht="14.4" x14ac:dyDescent="0.3">
      <c r="D94" s="5"/>
      <c r="F94" s="5"/>
      <c r="G94" s="18"/>
      <c r="H94" s="24"/>
      <c r="I94" s="24"/>
      <c r="J94" s="24"/>
      <c r="K94" s="24"/>
      <c r="L94" s="24"/>
      <c r="M94" s="24"/>
      <c r="N94" s="22"/>
    </row>
    <row r="95" spans="1:20" ht="14.4" x14ac:dyDescent="0.3">
      <c r="G95" s="18"/>
      <c r="N95" s="22"/>
    </row>
    <row r="96" spans="1:20" ht="14.4" x14ac:dyDescent="0.3">
      <c r="D96" s="5"/>
      <c r="F96" s="5"/>
      <c r="G96" s="19"/>
      <c r="N96" s="22"/>
    </row>
    <row r="97" spans="4:14" ht="14.4" x14ac:dyDescent="0.3">
      <c r="D97" s="5"/>
      <c r="F97" s="5"/>
      <c r="G97" s="19"/>
      <c r="N97" s="22"/>
    </row>
    <row r="98" spans="4:14" ht="14.4" x14ac:dyDescent="0.3">
      <c r="D98" s="5"/>
      <c r="F98" s="5"/>
      <c r="G98" s="19"/>
      <c r="N98" s="15"/>
    </row>
    <row r="99" spans="4:14" ht="14.4" x14ac:dyDescent="0.3">
      <c r="D99" s="5"/>
      <c r="F99" s="5"/>
      <c r="G99" s="19"/>
      <c r="N99" s="15"/>
    </row>
    <row r="100" spans="4:14" ht="14.4" x14ac:dyDescent="0.3">
      <c r="G100" s="19"/>
      <c r="N100" s="15"/>
    </row>
    <row r="101" spans="4:14" ht="14.4" x14ac:dyDescent="0.3">
      <c r="G101" s="23"/>
      <c r="N101" s="24"/>
    </row>
    <row r="102" spans="4:14" ht="14.4" x14ac:dyDescent="0.3">
      <c r="G102" s="23"/>
      <c r="N102" s="24"/>
    </row>
    <row r="103" spans="4:14" x14ac:dyDescent="0.3">
      <c r="G103" s="5"/>
    </row>
    <row r="104" spans="4:14" x14ac:dyDescent="0.3">
      <c r="G104" s="5"/>
    </row>
    <row r="105" spans="4:14" x14ac:dyDescent="0.3">
      <c r="G105" s="5"/>
    </row>
    <row r="107" spans="4:14" x14ac:dyDescent="0.3">
      <c r="G107" s="5"/>
    </row>
    <row r="108" spans="4:14" x14ac:dyDescent="0.3">
      <c r="G108" s="5"/>
    </row>
    <row r="109" spans="4:14" x14ac:dyDescent="0.3">
      <c r="G109" s="5"/>
    </row>
    <row r="110" spans="4:14" x14ac:dyDescent="0.3">
      <c r="G110" s="5"/>
    </row>
  </sheetData>
  <dataConsolidate/>
  <mergeCells count="24">
    <mergeCell ref="J42:J43"/>
    <mergeCell ref="C14:C15"/>
    <mergeCell ref="C22:C23"/>
    <mergeCell ref="C35:C36"/>
    <mergeCell ref="J12:J13"/>
    <mergeCell ref="J24:J25"/>
    <mergeCell ref="J39:J40"/>
    <mergeCell ref="O39:Q39"/>
    <mergeCell ref="H41:J41"/>
    <mergeCell ref="A1:C1"/>
    <mergeCell ref="A4:F4"/>
    <mergeCell ref="A42:C42"/>
    <mergeCell ref="H4:M4"/>
    <mergeCell ref="D3:H3"/>
    <mergeCell ref="J3:O3"/>
    <mergeCell ref="A3:C3"/>
    <mergeCell ref="A5:B5"/>
    <mergeCell ref="H5:I5"/>
    <mergeCell ref="R41:S41"/>
    <mergeCell ref="R42:S42"/>
    <mergeCell ref="R43:S43"/>
    <mergeCell ref="R45:S45"/>
    <mergeCell ref="O4:T4"/>
    <mergeCell ref="O5:P5"/>
  </mergeCells>
  <conditionalFormatting sqref="Q44">
    <cfRule type="cellIs" dxfId="4" priority="9" operator="equal">
      <formula>0</formula>
    </cfRule>
  </conditionalFormatting>
  <conditionalFormatting sqref="F6 M6:M41 T6:T39">
    <cfRule type="cellIs" dxfId="3" priority="8" stopIfTrue="1" operator="equal">
      <formula>0</formula>
    </cfRule>
  </conditionalFormatting>
  <conditionalFormatting sqref="F6 M6:M41 T6:T39">
    <cfRule type="cellIs" dxfId="2" priority="7" stopIfTrue="1" operator="equal">
      <formula>1</formula>
    </cfRule>
  </conditionalFormatting>
  <conditionalFormatting sqref="F7:F42">
    <cfRule type="cellIs" dxfId="1" priority="6" stopIfTrue="1" operator="equal">
      <formula>0</formula>
    </cfRule>
  </conditionalFormatting>
  <conditionalFormatting sqref="F7:F42">
    <cfRule type="cellIs" dxfId="0" priority="5" stopIfTrue="1" operator="equal">
      <formula>1</formula>
    </cfRule>
  </conditionalFormatting>
  <hyperlinks>
    <hyperlink ref="A1" location="Index" display="Back to Index" xr:uid="{00000000-0004-0000-0000-000000000000}"/>
  </hyperlinks>
  <printOptions horizontalCentered="1" verticalCentered="1"/>
  <pageMargins left="0.23622047244094491" right="0.23622047244094491" top="0.31496062992125984" bottom="0.35433070866141736" header="0.31496062992125984" footer="0.19685039370078741"/>
  <pageSetup paperSize="9" scale="71" orientation="landscape" r:id="rId1"/>
  <headerFooter>
    <oddFooter>&amp;L&amp;K03-020www.justmaths.co.uk &amp;C                &amp;R&amp;K03-020©JustMaths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01347-C301-4CAD-BC49-80D372E4E50F}">
  <sheetPr>
    <pageSetUpPr fitToPage="1"/>
  </sheetPr>
  <dimension ref="A1:AL112"/>
  <sheetViews>
    <sheetView showGridLines="0" tabSelected="1" view="pageBreakPreview" zoomScale="55" zoomScaleNormal="100" zoomScaleSheetLayoutView="55" workbookViewId="0">
      <pane ySplit="2" topLeftCell="A3" activePane="bottomLeft" state="frozen"/>
      <selection pane="bottomLeft" activeCell="A2" sqref="A2:C2"/>
    </sheetView>
  </sheetViews>
  <sheetFormatPr defaultColWidth="9.109375" defaultRowHeight="13.8" x14ac:dyDescent="0.3"/>
  <cols>
    <col min="1" max="1" width="3.33203125" style="6" bestFit="1" customWidth="1"/>
    <col min="2" max="2" width="3.33203125" style="6" customWidth="1"/>
    <col min="3" max="3" width="40.33203125" style="5" bestFit="1" customWidth="1"/>
    <col min="4" max="4" width="3.77734375" style="11" bestFit="1" customWidth="1"/>
    <col min="5" max="5" width="6" style="5" bestFit="1" customWidth="1"/>
    <col min="6" max="6" width="5" style="3" bestFit="1" customWidth="1"/>
    <col min="7" max="7" width="2" style="4" customWidth="1"/>
    <col min="8" max="8" width="3.33203125" style="1" bestFit="1" customWidth="1"/>
    <col min="9" max="9" width="3.33203125" style="1" customWidth="1"/>
    <col min="10" max="10" width="36.6640625" style="1" customWidth="1"/>
    <col min="11" max="11" width="3.33203125" style="1" bestFit="1" customWidth="1"/>
    <col min="12" max="12" width="6" style="1" bestFit="1" customWidth="1"/>
    <col min="13" max="13" width="5" style="1" bestFit="1" customWidth="1"/>
    <col min="14" max="14" width="2" style="1" customWidth="1"/>
    <col min="15" max="15" width="3.33203125" style="1" bestFit="1" customWidth="1"/>
    <col min="16" max="16" width="3.33203125" style="1" customWidth="1"/>
    <col min="17" max="17" width="42.33203125" style="1" bestFit="1" customWidth="1"/>
    <col min="18" max="18" width="5.5546875" style="1" customWidth="1"/>
    <col min="19" max="19" width="6" style="1" bestFit="1" customWidth="1"/>
    <col min="20" max="20" width="5" style="1" bestFit="1" customWidth="1"/>
    <col min="21" max="16384" width="9.109375" style="1"/>
  </cols>
  <sheetData>
    <row r="1" spans="1:25" ht="24" hidden="1" thickBot="1" x14ac:dyDescent="0.35">
      <c r="A1" s="106" t="s">
        <v>3</v>
      </c>
      <c r="B1" s="106"/>
      <c r="C1" s="106"/>
      <c r="D1" s="94"/>
      <c r="E1" s="2">
        <v>1</v>
      </c>
    </row>
    <row r="2" spans="1:25" ht="33.6" x14ac:dyDescent="0.3">
      <c r="A2" s="109" t="s">
        <v>96</v>
      </c>
      <c r="B2" s="109"/>
      <c r="C2" s="109"/>
      <c r="D2" s="108" t="s">
        <v>14</v>
      </c>
      <c r="E2" s="108"/>
      <c r="F2" s="108"/>
      <c r="G2" s="108"/>
      <c r="H2" s="108"/>
      <c r="I2" s="96"/>
      <c r="J2" s="108" t="s">
        <v>97</v>
      </c>
      <c r="K2" s="108"/>
      <c r="L2" s="108"/>
      <c r="M2" s="108"/>
      <c r="N2" s="108"/>
      <c r="O2" s="108"/>
      <c r="P2" s="96"/>
    </row>
    <row r="3" spans="1:25" ht="14.4" thickBot="1" x14ac:dyDescent="0.35">
      <c r="A3" s="107" t="s">
        <v>6</v>
      </c>
      <c r="B3" s="107"/>
      <c r="C3" s="107"/>
      <c r="D3" s="107"/>
      <c r="E3" s="107"/>
      <c r="F3" s="107"/>
      <c r="G3" s="95"/>
      <c r="H3" s="107" t="s">
        <v>7</v>
      </c>
      <c r="I3" s="107"/>
      <c r="J3" s="107"/>
      <c r="K3" s="107"/>
      <c r="L3" s="107"/>
      <c r="M3" s="107"/>
      <c r="O3" s="107" t="s">
        <v>8</v>
      </c>
      <c r="P3" s="107"/>
      <c r="Q3" s="107"/>
      <c r="R3" s="107"/>
      <c r="S3" s="107"/>
      <c r="T3" s="107"/>
    </row>
    <row r="4" spans="1:25" ht="21" thickBot="1" x14ac:dyDescent="0.35">
      <c r="A4" s="100" t="s">
        <v>1</v>
      </c>
      <c r="B4" s="101"/>
      <c r="C4" s="7" t="s">
        <v>0</v>
      </c>
      <c r="D4" s="8" t="s">
        <v>4</v>
      </c>
      <c r="E4" s="97" t="s">
        <v>2</v>
      </c>
      <c r="F4" s="10" t="s">
        <v>12</v>
      </c>
      <c r="G4" s="95"/>
      <c r="H4" s="100" t="s">
        <v>1</v>
      </c>
      <c r="I4" s="101"/>
      <c r="J4" s="7" t="s">
        <v>0</v>
      </c>
      <c r="K4" s="8" t="s">
        <v>4</v>
      </c>
      <c r="L4" s="97" t="s">
        <v>2</v>
      </c>
      <c r="M4" s="10" t="s">
        <v>12</v>
      </c>
      <c r="O4" s="100" t="s">
        <v>1</v>
      </c>
      <c r="P4" s="101"/>
      <c r="Q4" s="7" t="s">
        <v>0</v>
      </c>
      <c r="R4" s="8" t="s">
        <v>4</v>
      </c>
      <c r="S4" s="97" t="s">
        <v>2</v>
      </c>
      <c r="T4" s="10" t="s">
        <v>12</v>
      </c>
    </row>
    <row r="5" spans="1:25" s="19" customFormat="1" ht="14.4" x14ac:dyDescent="0.3">
      <c r="A5" s="116">
        <v>1</v>
      </c>
      <c r="B5" s="117"/>
      <c r="C5" s="118" t="s">
        <v>18</v>
      </c>
      <c r="D5" s="119">
        <v>1</v>
      </c>
      <c r="E5" s="120"/>
      <c r="F5" s="121"/>
      <c r="G5" s="14"/>
      <c r="H5" s="116">
        <v>1</v>
      </c>
      <c r="I5" s="117"/>
      <c r="J5" s="118" t="s">
        <v>98</v>
      </c>
      <c r="K5" s="119">
        <v>1</v>
      </c>
      <c r="L5" s="120"/>
      <c r="M5" s="30"/>
      <c r="O5" s="48">
        <v>1</v>
      </c>
      <c r="P5" s="49"/>
      <c r="Q5" s="122" t="s">
        <v>99</v>
      </c>
      <c r="R5" s="47">
        <v>1</v>
      </c>
      <c r="S5" s="29"/>
      <c r="T5" s="30"/>
      <c r="V5" s="123"/>
      <c r="W5" s="123"/>
      <c r="X5" s="123"/>
      <c r="Y5" s="123"/>
    </row>
    <row r="6" spans="1:25" s="19" customFormat="1" ht="14.4" x14ac:dyDescent="0.3">
      <c r="A6" s="124">
        <v>2</v>
      </c>
      <c r="B6" s="125"/>
      <c r="C6" s="126" t="s">
        <v>43</v>
      </c>
      <c r="D6" s="127">
        <v>1</v>
      </c>
      <c r="E6" s="88"/>
      <c r="F6" s="128"/>
      <c r="G6" s="14"/>
      <c r="H6" s="43">
        <v>2</v>
      </c>
      <c r="I6" s="44"/>
      <c r="J6" s="40" t="s">
        <v>100</v>
      </c>
      <c r="K6" s="41">
        <v>1</v>
      </c>
      <c r="L6" s="31"/>
      <c r="M6" s="32"/>
      <c r="O6" s="43">
        <v>2</v>
      </c>
      <c r="P6" s="44"/>
      <c r="Q6" s="33" t="s">
        <v>101</v>
      </c>
      <c r="R6" s="41">
        <v>1</v>
      </c>
      <c r="S6" s="31"/>
      <c r="T6" s="32"/>
      <c r="V6" s="55"/>
      <c r="W6" s="55"/>
      <c r="X6" s="55"/>
      <c r="Y6" s="55"/>
    </row>
    <row r="7" spans="1:25" s="19" customFormat="1" ht="14.4" x14ac:dyDescent="0.3">
      <c r="A7" s="124">
        <v>3</v>
      </c>
      <c r="B7" s="125"/>
      <c r="C7" s="126" t="s">
        <v>102</v>
      </c>
      <c r="D7" s="127">
        <v>1</v>
      </c>
      <c r="E7" s="88"/>
      <c r="F7" s="128"/>
      <c r="G7" s="14"/>
      <c r="H7" s="43">
        <v>3</v>
      </c>
      <c r="I7" s="44"/>
      <c r="J7" s="40" t="s">
        <v>103</v>
      </c>
      <c r="K7" s="41">
        <v>1</v>
      </c>
      <c r="L7" s="31"/>
      <c r="M7" s="32"/>
      <c r="O7" s="43">
        <v>3</v>
      </c>
      <c r="P7" s="44"/>
      <c r="Q7" s="33" t="s">
        <v>104</v>
      </c>
      <c r="R7" s="41">
        <v>1</v>
      </c>
      <c r="S7" s="31"/>
      <c r="T7" s="32"/>
      <c r="V7" s="55"/>
      <c r="W7" s="55"/>
      <c r="X7" s="55"/>
      <c r="Y7" s="55"/>
    </row>
    <row r="8" spans="1:25" s="19" customFormat="1" ht="14.4" x14ac:dyDescent="0.3">
      <c r="A8" s="124">
        <v>4</v>
      </c>
      <c r="B8" s="125"/>
      <c r="C8" s="126" t="s">
        <v>25</v>
      </c>
      <c r="D8" s="127">
        <v>1</v>
      </c>
      <c r="E8" s="88"/>
      <c r="F8" s="128"/>
      <c r="G8" s="14"/>
      <c r="H8" s="43">
        <v>4</v>
      </c>
      <c r="I8" s="44"/>
      <c r="J8" s="40" t="s">
        <v>105</v>
      </c>
      <c r="K8" s="41">
        <v>1</v>
      </c>
      <c r="L8" s="31"/>
      <c r="M8" s="32"/>
      <c r="O8" s="43">
        <v>4</v>
      </c>
      <c r="P8" s="44"/>
      <c r="Q8" s="33" t="s">
        <v>35</v>
      </c>
      <c r="R8" s="41">
        <v>1</v>
      </c>
      <c r="S8" s="31"/>
      <c r="T8" s="32"/>
      <c r="V8" s="55"/>
      <c r="W8" s="55"/>
      <c r="X8" s="55"/>
      <c r="Y8" s="55"/>
    </row>
    <row r="9" spans="1:25" s="19" customFormat="1" ht="14.4" x14ac:dyDescent="0.3">
      <c r="A9" s="124">
        <v>5</v>
      </c>
      <c r="B9" s="125"/>
      <c r="C9" s="126" t="s">
        <v>21</v>
      </c>
      <c r="D9" s="127">
        <v>3</v>
      </c>
      <c r="E9" s="88"/>
      <c r="F9" s="128"/>
      <c r="G9" s="14"/>
      <c r="H9" s="52">
        <v>5</v>
      </c>
      <c r="I9" s="58" t="s">
        <v>15</v>
      </c>
      <c r="J9" s="51" t="s">
        <v>19</v>
      </c>
      <c r="K9" s="56">
        <v>1</v>
      </c>
      <c r="L9" s="53"/>
      <c r="M9" s="57"/>
      <c r="O9" s="43">
        <v>5</v>
      </c>
      <c r="P9" s="44"/>
      <c r="Q9" s="33" t="s">
        <v>106</v>
      </c>
      <c r="R9" s="41">
        <v>2</v>
      </c>
      <c r="S9" s="31"/>
      <c r="T9" s="32"/>
      <c r="V9" s="55"/>
      <c r="W9" s="55"/>
      <c r="X9" s="55"/>
      <c r="Y9" s="55"/>
    </row>
    <row r="10" spans="1:25" s="19" customFormat="1" ht="14.4" x14ac:dyDescent="0.3">
      <c r="A10" s="124">
        <v>6</v>
      </c>
      <c r="B10" s="125"/>
      <c r="C10" s="126" t="s">
        <v>34</v>
      </c>
      <c r="D10" s="127">
        <v>4</v>
      </c>
      <c r="E10" s="88"/>
      <c r="F10" s="128"/>
      <c r="G10" s="14"/>
      <c r="H10" s="63">
        <v>5</v>
      </c>
      <c r="I10" s="59" t="s">
        <v>16</v>
      </c>
      <c r="J10" s="67" t="s">
        <v>37</v>
      </c>
      <c r="K10" s="64">
        <v>2</v>
      </c>
      <c r="L10" s="62"/>
      <c r="M10" s="70"/>
      <c r="O10" s="43">
        <v>6</v>
      </c>
      <c r="P10" s="44"/>
      <c r="Q10" s="33" t="s">
        <v>49</v>
      </c>
      <c r="R10" s="41">
        <v>2</v>
      </c>
      <c r="S10" s="31"/>
      <c r="T10" s="32"/>
      <c r="V10" s="55"/>
      <c r="W10" s="55"/>
      <c r="X10" s="55"/>
      <c r="Y10" s="55"/>
    </row>
    <row r="11" spans="1:25" s="19" customFormat="1" ht="14.4" x14ac:dyDescent="0.3">
      <c r="A11" s="124">
        <v>7</v>
      </c>
      <c r="B11" s="125"/>
      <c r="C11" s="126" t="s">
        <v>107</v>
      </c>
      <c r="D11" s="127">
        <v>2</v>
      </c>
      <c r="E11" s="88"/>
      <c r="F11" s="128"/>
      <c r="G11" s="14"/>
      <c r="H11" s="52">
        <v>6</v>
      </c>
      <c r="I11" s="58" t="s">
        <v>15</v>
      </c>
      <c r="J11" s="103" t="s">
        <v>39</v>
      </c>
      <c r="K11" s="56">
        <v>2</v>
      </c>
      <c r="L11" s="53"/>
      <c r="M11" s="57"/>
      <c r="O11" s="52">
        <v>7</v>
      </c>
      <c r="P11" s="58" t="s">
        <v>15</v>
      </c>
      <c r="Q11" s="91" t="s">
        <v>44</v>
      </c>
      <c r="R11" s="56">
        <v>2</v>
      </c>
      <c r="S11" s="53"/>
      <c r="T11" s="57"/>
      <c r="V11" s="55"/>
      <c r="W11" s="55"/>
      <c r="X11" s="55"/>
      <c r="Y11" s="55"/>
    </row>
    <row r="12" spans="1:25" s="19" customFormat="1" ht="14.4" x14ac:dyDescent="0.3">
      <c r="A12" s="124">
        <v>8</v>
      </c>
      <c r="B12" s="125"/>
      <c r="C12" s="126" t="s">
        <v>29</v>
      </c>
      <c r="D12" s="127">
        <v>2</v>
      </c>
      <c r="E12" s="88"/>
      <c r="F12" s="128"/>
      <c r="G12" s="14"/>
      <c r="H12" s="68">
        <v>6</v>
      </c>
      <c r="I12" s="61" t="s">
        <v>16</v>
      </c>
      <c r="J12" s="167"/>
      <c r="K12" s="69">
        <v>2</v>
      </c>
      <c r="L12" s="60"/>
      <c r="M12" s="66"/>
      <c r="O12" s="63">
        <v>7</v>
      </c>
      <c r="P12" s="59" t="s">
        <v>16</v>
      </c>
      <c r="Q12" s="90" t="s">
        <v>45</v>
      </c>
      <c r="R12" s="64">
        <v>2</v>
      </c>
      <c r="S12" s="62"/>
      <c r="T12" s="70"/>
      <c r="V12" s="55"/>
      <c r="W12" s="55"/>
      <c r="X12" s="55"/>
      <c r="Y12" s="55"/>
    </row>
    <row r="13" spans="1:25" s="19" customFormat="1" ht="14.4" x14ac:dyDescent="0.3">
      <c r="A13" s="139">
        <v>9</v>
      </c>
      <c r="B13" s="138" t="s">
        <v>15</v>
      </c>
      <c r="C13" s="113" t="s">
        <v>32</v>
      </c>
      <c r="D13" s="142">
        <v>1</v>
      </c>
      <c r="E13" s="87"/>
      <c r="F13" s="143"/>
      <c r="G13" s="14"/>
      <c r="H13" s="63">
        <v>6</v>
      </c>
      <c r="I13" s="59" t="s">
        <v>17</v>
      </c>
      <c r="J13" s="67" t="s">
        <v>108</v>
      </c>
      <c r="K13" s="64">
        <v>1</v>
      </c>
      <c r="L13" s="62"/>
      <c r="M13" s="70"/>
      <c r="O13" s="52">
        <v>8</v>
      </c>
      <c r="P13" s="58" t="s">
        <v>15</v>
      </c>
      <c r="Q13" s="91" t="s">
        <v>26</v>
      </c>
      <c r="R13" s="56">
        <v>1</v>
      </c>
      <c r="S13" s="53"/>
      <c r="T13" s="57"/>
      <c r="V13" s="55"/>
      <c r="W13" s="55"/>
      <c r="X13" s="55"/>
      <c r="Y13" s="55"/>
    </row>
    <row r="14" spans="1:25" s="19" customFormat="1" ht="14.4" x14ac:dyDescent="0.3">
      <c r="A14" s="140">
        <v>9</v>
      </c>
      <c r="B14" s="141" t="s">
        <v>16</v>
      </c>
      <c r="C14" s="114"/>
      <c r="D14" s="136">
        <v>1</v>
      </c>
      <c r="E14" s="86"/>
      <c r="F14" s="146"/>
      <c r="G14" s="14"/>
      <c r="H14" s="43">
        <v>7</v>
      </c>
      <c r="I14" s="44"/>
      <c r="J14" s="40" t="s">
        <v>41</v>
      </c>
      <c r="K14" s="41">
        <v>2</v>
      </c>
      <c r="L14" s="31"/>
      <c r="M14" s="32"/>
      <c r="O14" s="63">
        <v>8</v>
      </c>
      <c r="P14" s="59" t="s">
        <v>16</v>
      </c>
      <c r="Q14" s="90" t="s">
        <v>43</v>
      </c>
      <c r="R14" s="64">
        <v>1</v>
      </c>
      <c r="S14" s="62"/>
      <c r="T14" s="70"/>
      <c r="V14" s="55"/>
      <c r="W14" s="12"/>
      <c r="X14" s="12"/>
      <c r="Y14" s="12"/>
    </row>
    <row r="15" spans="1:25" s="19" customFormat="1" ht="14.4" x14ac:dyDescent="0.3">
      <c r="A15" s="124">
        <v>10</v>
      </c>
      <c r="B15" s="125"/>
      <c r="C15" s="126" t="s">
        <v>109</v>
      </c>
      <c r="D15" s="127">
        <v>3</v>
      </c>
      <c r="E15" s="88"/>
      <c r="F15" s="128"/>
      <c r="G15" s="14"/>
      <c r="H15" s="52">
        <v>8</v>
      </c>
      <c r="I15" s="58" t="s">
        <v>15</v>
      </c>
      <c r="J15" s="51" t="s">
        <v>110</v>
      </c>
      <c r="K15" s="56">
        <v>3</v>
      </c>
      <c r="L15" s="53"/>
      <c r="M15" s="57"/>
      <c r="O15" s="52">
        <v>9</v>
      </c>
      <c r="P15" s="58" t="s">
        <v>15</v>
      </c>
      <c r="Q15" s="91" t="s">
        <v>48</v>
      </c>
      <c r="R15" s="56">
        <v>3</v>
      </c>
      <c r="S15" s="53"/>
      <c r="T15" s="57"/>
      <c r="V15" s="55"/>
      <c r="W15" s="12"/>
      <c r="X15" s="12"/>
      <c r="Y15" s="12"/>
    </row>
    <row r="16" spans="1:25" s="19" customFormat="1" ht="14.4" x14ac:dyDescent="0.3">
      <c r="A16" s="124">
        <v>11</v>
      </c>
      <c r="B16" s="125"/>
      <c r="C16" s="126" t="s">
        <v>31</v>
      </c>
      <c r="D16" s="127">
        <v>5</v>
      </c>
      <c r="E16" s="88"/>
      <c r="F16" s="128"/>
      <c r="G16" s="14"/>
      <c r="H16" s="63">
        <v>8</v>
      </c>
      <c r="I16" s="59" t="s">
        <v>16</v>
      </c>
      <c r="J16" s="67" t="s">
        <v>111</v>
      </c>
      <c r="K16" s="64">
        <v>1</v>
      </c>
      <c r="L16" s="62"/>
      <c r="M16" s="70"/>
      <c r="O16" s="63">
        <v>9</v>
      </c>
      <c r="P16" s="59" t="s">
        <v>16</v>
      </c>
      <c r="Q16" s="90" t="s">
        <v>48</v>
      </c>
      <c r="R16" s="64">
        <v>2</v>
      </c>
      <c r="S16" s="62"/>
      <c r="T16" s="70"/>
      <c r="V16" s="55"/>
      <c r="W16" s="12"/>
      <c r="X16" s="12"/>
      <c r="Y16" s="12"/>
    </row>
    <row r="17" spans="1:29" s="19" customFormat="1" ht="14.4" x14ac:dyDescent="0.3">
      <c r="A17" s="124">
        <v>12</v>
      </c>
      <c r="B17" s="125"/>
      <c r="C17" s="126" t="s">
        <v>30</v>
      </c>
      <c r="D17" s="127">
        <v>3</v>
      </c>
      <c r="E17" s="88"/>
      <c r="F17" s="128"/>
      <c r="G17" s="14"/>
      <c r="H17" s="43">
        <v>9</v>
      </c>
      <c r="I17" s="44"/>
      <c r="J17" s="40" t="s">
        <v>38</v>
      </c>
      <c r="K17" s="41">
        <v>4</v>
      </c>
      <c r="L17" s="31"/>
      <c r="M17" s="32"/>
      <c r="O17" s="52">
        <v>10</v>
      </c>
      <c r="P17" s="58" t="s">
        <v>15</v>
      </c>
      <c r="Q17" s="91" t="s">
        <v>46</v>
      </c>
      <c r="R17" s="56">
        <v>4</v>
      </c>
      <c r="S17" s="53"/>
      <c r="T17" s="57"/>
      <c r="V17" s="55"/>
      <c r="W17" s="12"/>
      <c r="X17" s="12"/>
      <c r="Y17" s="12"/>
    </row>
    <row r="18" spans="1:29" s="19" customFormat="1" ht="14.4" x14ac:dyDescent="0.3">
      <c r="A18" s="124">
        <v>13</v>
      </c>
      <c r="B18" s="125"/>
      <c r="C18" s="126" t="s">
        <v>28</v>
      </c>
      <c r="D18" s="127">
        <v>2</v>
      </c>
      <c r="E18" s="88"/>
      <c r="F18" s="128"/>
      <c r="G18" s="14"/>
      <c r="H18" s="43">
        <v>10</v>
      </c>
      <c r="I18" s="44"/>
      <c r="J18" s="40" t="s">
        <v>20</v>
      </c>
      <c r="K18" s="41">
        <v>3</v>
      </c>
      <c r="L18" s="31"/>
      <c r="M18" s="32"/>
      <c r="O18" s="63">
        <v>10</v>
      </c>
      <c r="P18" s="59" t="s">
        <v>16</v>
      </c>
      <c r="Q18" s="90" t="s">
        <v>47</v>
      </c>
      <c r="R18" s="64">
        <v>3</v>
      </c>
      <c r="S18" s="62"/>
      <c r="T18" s="70"/>
      <c r="V18" s="55"/>
      <c r="W18" s="129"/>
      <c r="X18" s="129"/>
      <c r="Y18" s="129"/>
      <c r="Z18" s="129"/>
      <c r="AA18" s="129"/>
      <c r="AB18" s="129"/>
      <c r="AC18" s="129"/>
    </row>
    <row r="19" spans="1:29" s="19" customFormat="1" ht="14.4" x14ac:dyDescent="0.3">
      <c r="A19" s="124">
        <v>14</v>
      </c>
      <c r="B19" s="125"/>
      <c r="C19" s="126" t="s">
        <v>22</v>
      </c>
      <c r="D19" s="127">
        <v>1</v>
      </c>
      <c r="E19" s="88"/>
      <c r="F19" s="128"/>
      <c r="G19" s="14"/>
      <c r="H19" s="43">
        <v>11</v>
      </c>
      <c r="I19" s="44"/>
      <c r="J19" s="40" t="s">
        <v>40</v>
      </c>
      <c r="K19" s="41">
        <v>2</v>
      </c>
      <c r="L19" s="31"/>
      <c r="M19" s="32"/>
      <c r="O19" s="43">
        <v>11</v>
      </c>
      <c r="P19" s="44"/>
      <c r="Q19" s="33" t="s">
        <v>42</v>
      </c>
      <c r="R19" s="41">
        <v>3</v>
      </c>
      <c r="S19" s="33"/>
      <c r="T19" s="39"/>
      <c r="V19" s="55"/>
      <c r="W19" s="12"/>
      <c r="X19" s="12"/>
      <c r="Y19" s="12"/>
      <c r="Z19" s="12"/>
      <c r="AA19" s="12"/>
      <c r="AB19" s="12"/>
      <c r="AC19" s="12"/>
    </row>
    <row r="20" spans="1:29" s="19" customFormat="1" ht="14.4" x14ac:dyDescent="0.3">
      <c r="A20" s="124">
        <v>15</v>
      </c>
      <c r="B20" s="125"/>
      <c r="C20" s="126" t="s">
        <v>112</v>
      </c>
      <c r="D20" s="127">
        <v>1</v>
      </c>
      <c r="E20" s="88"/>
      <c r="F20" s="128"/>
      <c r="G20" s="14"/>
      <c r="H20" s="43">
        <v>12</v>
      </c>
      <c r="I20" s="44"/>
      <c r="J20" s="40" t="s">
        <v>113</v>
      </c>
      <c r="K20" s="41">
        <v>1</v>
      </c>
      <c r="L20" s="31"/>
      <c r="M20" s="32"/>
      <c r="O20" s="43">
        <v>12</v>
      </c>
      <c r="P20" s="44"/>
      <c r="Q20" s="33" t="s">
        <v>18</v>
      </c>
      <c r="R20" s="41">
        <v>2</v>
      </c>
      <c r="S20" s="31"/>
      <c r="T20" s="32"/>
      <c r="V20" s="55"/>
      <c r="W20" s="12"/>
      <c r="X20" s="12"/>
      <c r="Y20" s="12"/>
    </row>
    <row r="21" spans="1:29" s="19" customFormat="1" ht="14.4" x14ac:dyDescent="0.3">
      <c r="A21" s="139">
        <v>16</v>
      </c>
      <c r="B21" s="138" t="s">
        <v>15</v>
      </c>
      <c r="C21" s="113" t="s">
        <v>114</v>
      </c>
      <c r="D21" s="142">
        <v>2</v>
      </c>
      <c r="E21" s="87"/>
      <c r="F21" s="143"/>
      <c r="G21" s="14"/>
      <c r="H21" s="43">
        <v>13</v>
      </c>
      <c r="I21" s="44"/>
      <c r="J21" s="40" t="s">
        <v>115</v>
      </c>
      <c r="K21" s="41">
        <v>4</v>
      </c>
      <c r="L21" s="31"/>
      <c r="M21" s="32"/>
      <c r="O21" s="43">
        <v>13</v>
      </c>
      <c r="P21" s="44"/>
      <c r="Q21" s="33" t="s">
        <v>116</v>
      </c>
      <c r="R21" s="41">
        <v>4</v>
      </c>
      <c r="S21" s="31"/>
      <c r="T21" s="32"/>
      <c r="V21" s="55"/>
      <c r="W21" s="12"/>
      <c r="X21" s="12"/>
      <c r="Y21" s="12"/>
    </row>
    <row r="22" spans="1:29" s="19" customFormat="1" ht="14.4" x14ac:dyDescent="0.3">
      <c r="A22" s="140">
        <v>16</v>
      </c>
      <c r="B22" s="141" t="s">
        <v>16</v>
      </c>
      <c r="C22" s="114"/>
      <c r="D22" s="136">
        <v>2</v>
      </c>
      <c r="E22" s="86"/>
      <c r="F22" s="146"/>
      <c r="G22" s="14"/>
      <c r="H22" s="43">
        <v>14</v>
      </c>
      <c r="I22" s="44"/>
      <c r="J22" s="40" t="s">
        <v>27</v>
      </c>
      <c r="K22" s="41">
        <v>3</v>
      </c>
      <c r="L22" s="31"/>
      <c r="M22" s="32"/>
      <c r="O22" s="43">
        <v>14</v>
      </c>
      <c r="P22" s="44"/>
      <c r="Q22" s="33" t="s">
        <v>117</v>
      </c>
      <c r="R22" s="41">
        <v>1</v>
      </c>
      <c r="S22" s="31"/>
      <c r="T22" s="32"/>
      <c r="V22" s="55"/>
      <c r="W22" s="55"/>
      <c r="X22" s="55"/>
      <c r="Y22" s="55"/>
    </row>
    <row r="23" spans="1:29" s="19" customFormat="1" ht="14.4" x14ac:dyDescent="0.3">
      <c r="A23" s="139">
        <v>17</v>
      </c>
      <c r="B23" s="138" t="s">
        <v>15</v>
      </c>
      <c r="C23" s="144" t="s">
        <v>118</v>
      </c>
      <c r="D23" s="142">
        <v>2</v>
      </c>
      <c r="E23" s="87"/>
      <c r="F23" s="143"/>
      <c r="G23" s="14"/>
      <c r="H23" s="52">
        <v>15</v>
      </c>
      <c r="I23" s="58" t="s">
        <v>15</v>
      </c>
      <c r="J23" s="98" t="s">
        <v>23</v>
      </c>
      <c r="K23" s="56">
        <v>1</v>
      </c>
      <c r="L23" s="53"/>
      <c r="M23" s="57"/>
      <c r="O23" s="52">
        <v>15</v>
      </c>
      <c r="P23" s="58" t="s">
        <v>15</v>
      </c>
      <c r="Q23" s="91" t="s">
        <v>119</v>
      </c>
      <c r="R23" s="56">
        <v>1</v>
      </c>
      <c r="S23" s="53"/>
      <c r="T23" s="57"/>
      <c r="V23" s="55"/>
      <c r="W23" s="55"/>
      <c r="X23" s="55"/>
      <c r="Y23" s="55"/>
    </row>
    <row r="24" spans="1:29" s="19" customFormat="1" ht="14.4" x14ac:dyDescent="0.3">
      <c r="A24" s="140">
        <v>17</v>
      </c>
      <c r="B24" s="141" t="s">
        <v>16</v>
      </c>
      <c r="C24" s="145" t="s">
        <v>27</v>
      </c>
      <c r="D24" s="136">
        <v>2</v>
      </c>
      <c r="E24" s="86"/>
      <c r="F24" s="146"/>
      <c r="G24" s="14"/>
      <c r="H24" s="63">
        <v>15</v>
      </c>
      <c r="I24" s="59" t="s">
        <v>16</v>
      </c>
      <c r="J24" s="99"/>
      <c r="K24" s="64">
        <v>1</v>
      </c>
      <c r="L24" s="62"/>
      <c r="M24" s="70"/>
      <c r="O24" s="63">
        <v>15</v>
      </c>
      <c r="P24" s="59" t="s">
        <v>16</v>
      </c>
      <c r="Q24" s="90" t="s">
        <v>119</v>
      </c>
      <c r="R24" s="64">
        <v>1</v>
      </c>
      <c r="S24" s="62"/>
      <c r="T24" s="70"/>
      <c r="V24" s="55"/>
      <c r="W24" s="55"/>
      <c r="X24" s="55"/>
      <c r="Y24" s="55"/>
    </row>
    <row r="25" spans="1:29" s="19" customFormat="1" ht="14.4" x14ac:dyDescent="0.3">
      <c r="A25" s="124">
        <v>18</v>
      </c>
      <c r="B25" s="125"/>
      <c r="C25" s="126" t="s">
        <v>120</v>
      </c>
      <c r="D25" s="127">
        <v>3</v>
      </c>
      <c r="E25" s="88"/>
      <c r="F25" s="128"/>
      <c r="G25" s="14"/>
      <c r="H25" s="43">
        <v>16</v>
      </c>
      <c r="I25" s="44"/>
      <c r="J25" s="40" t="s">
        <v>121</v>
      </c>
      <c r="K25" s="41">
        <v>1</v>
      </c>
      <c r="L25" s="31"/>
      <c r="M25" s="32"/>
      <c r="O25" s="43">
        <v>16</v>
      </c>
      <c r="P25" s="44"/>
      <c r="Q25" s="33" t="s">
        <v>122</v>
      </c>
      <c r="R25" s="41">
        <v>3</v>
      </c>
      <c r="S25" s="31"/>
      <c r="T25" s="32"/>
      <c r="V25" s="55"/>
      <c r="W25" s="55"/>
      <c r="X25" s="55"/>
      <c r="Y25" s="55"/>
    </row>
    <row r="26" spans="1:29" s="19" customFormat="1" ht="14.4" x14ac:dyDescent="0.3">
      <c r="A26" s="139">
        <v>19</v>
      </c>
      <c r="B26" s="138" t="s">
        <v>15</v>
      </c>
      <c r="C26" s="144" t="s">
        <v>123</v>
      </c>
      <c r="D26" s="142">
        <v>3</v>
      </c>
      <c r="E26" s="87"/>
      <c r="F26" s="143"/>
      <c r="G26" s="14"/>
      <c r="H26" s="43">
        <v>17</v>
      </c>
      <c r="I26" s="44"/>
      <c r="J26" s="40" t="s">
        <v>124</v>
      </c>
      <c r="K26" s="41">
        <v>4</v>
      </c>
      <c r="L26" s="31"/>
      <c r="M26" s="32"/>
      <c r="O26" s="43">
        <v>17</v>
      </c>
      <c r="P26" s="44"/>
      <c r="Q26" s="33" t="s">
        <v>33</v>
      </c>
      <c r="R26" s="41">
        <v>5</v>
      </c>
      <c r="S26" s="31"/>
      <c r="T26" s="32"/>
      <c r="V26" s="55"/>
      <c r="W26" s="55"/>
      <c r="X26" s="55"/>
      <c r="Y26" s="55"/>
    </row>
    <row r="27" spans="1:29" s="19" customFormat="1" ht="14.4" x14ac:dyDescent="0.3">
      <c r="A27" s="140">
        <v>19</v>
      </c>
      <c r="B27" s="141" t="s">
        <v>16</v>
      </c>
      <c r="C27" s="145" t="s">
        <v>125</v>
      </c>
      <c r="D27" s="136">
        <v>2</v>
      </c>
      <c r="E27" s="86"/>
      <c r="F27" s="146"/>
      <c r="G27" s="14"/>
      <c r="H27" s="52">
        <v>18</v>
      </c>
      <c r="I27" s="58" t="s">
        <v>15</v>
      </c>
      <c r="J27" s="51" t="s">
        <v>126</v>
      </c>
      <c r="K27" s="56">
        <v>3</v>
      </c>
      <c r="L27" s="53"/>
      <c r="M27" s="57"/>
      <c r="O27" s="43">
        <v>18</v>
      </c>
      <c r="P27" s="44"/>
      <c r="Q27" s="33" t="s">
        <v>127</v>
      </c>
      <c r="R27" s="41">
        <v>1</v>
      </c>
      <c r="S27" s="31"/>
      <c r="T27" s="32"/>
      <c r="V27" s="55"/>
      <c r="W27" s="55"/>
      <c r="X27" s="55"/>
      <c r="Y27" s="55"/>
    </row>
    <row r="28" spans="1:29" s="19" customFormat="1" ht="14.4" x14ac:dyDescent="0.3">
      <c r="A28" s="124">
        <v>20</v>
      </c>
      <c r="B28" s="125"/>
      <c r="C28" s="126" t="s">
        <v>128</v>
      </c>
      <c r="D28" s="127">
        <v>1</v>
      </c>
      <c r="E28" s="88"/>
      <c r="F28" s="128"/>
      <c r="G28" s="14"/>
      <c r="H28" s="63">
        <v>18</v>
      </c>
      <c r="I28" s="59" t="s">
        <v>16</v>
      </c>
      <c r="J28" s="67" t="s">
        <v>129</v>
      </c>
      <c r="K28" s="64">
        <v>1</v>
      </c>
      <c r="L28" s="62"/>
      <c r="M28" s="70"/>
      <c r="O28" s="43">
        <v>19</v>
      </c>
      <c r="P28" s="44"/>
      <c r="Q28" s="33" t="s">
        <v>113</v>
      </c>
      <c r="R28" s="41">
        <v>4</v>
      </c>
      <c r="S28" s="31"/>
      <c r="T28" s="32"/>
      <c r="V28" s="55"/>
      <c r="W28" s="55"/>
      <c r="X28" s="55"/>
      <c r="Y28" s="55"/>
    </row>
    <row r="29" spans="1:29" s="19" customFormat="1" ht="14.4" x14ac:dyDescent="0.3">
      <c r="A29" s="139">
        <v>21</v>
      </c>
      <c r="B29" s="138" t="s">
        <v>15</v>
      </c>
      <c r="C29" s="144" t="s">
        <v>130</v>
      </c>
      <c r="D29" s="142">
        <v>1</v>
      </c>
      <c r="E29" s="87"/>
      <c r="F29" s="143"/>
      <c r="G29" s="14"/>
      <c r="H29" s="43">
        <v>19</v>
      </c>
      <c r="I29" s="44"/>
      <c r="J29" s="40" t="s">
        <v>36</v>
      </c>
      <c r="K29" s="41">
        <v>5</v>
      </c>
      <c r="L29" s="31"/>
      <c r="M29" s="32"/>
      <c r="O29" s="43">
        <v>20</v>
      </c>
      <c r="P29" s="44"/>
      <c r="Q29" s="33" t="s">
        <v>131</v>
      </c>
      <c r="R29" s="41">
        <v>4</v>
      </c>
      <c r="S29" s="31"/>
      <c r="T29" s="32"/>
      <c r="V29" s="55"/>
      <c r="W29" s="55"/>
      <c r="X29" s="55"/>
      <c r="Y29" s="55"/>
    </row>
    <row r="30" spans="1:29" s="19" customFormat="1" ht="14.4" customHeight="1" x14ac:dyDescent="0.3">
      <c r="A30" s="140">
        <v>21</v>
      </c>
      <c r="B30" s="141" t="s">
        <v>16</v>
      </c>
      <c r="C30" s="145" t="s">
        <v>132</v>
      </c>
      <c r="D30" s="136">
        <v>3</v>
      </c>
      <c r="E30" s="86"/>
      <c r="F30" s="146"/>
      <c r="G30" s="14"/>
      <c r="H30" s="43">
        <v>20</v>
      </c>
      <c r="I30" s="44"/>
      <c r="J30" s="40" t="s">
        <v>133</v>
      </c>
      <c r="K30" s="41">
        <v>3</v>
      </c>
      <c r="L30" s="31"/>
      <c r="M30" s="32"/>
      <c r="O30" s="43">
        <v>21</v>
      </c>
      <c r="P30" s="44"/>
      <c r="Q30" s="33" t="s">
        <v>134</v>
      </c>
      <c r="R30" s="41">
        <v>1</v>
      </c>
      <c r="S30" s="31"/>
      <c r="T30" s="32"/>
      <c r="V30" s="55"/>
      <c r="W30" s="55"/>
      <c r="X30" s="55"/>
      <c r="Y30" s="55"/>
    </row>
    <row r="31" spans="1:29" s="19" customFormat="1" ht="14.4" x14ac:dyDescent="0.3">
      <c r="A31" s="124">
        <v>22</v>
      </c>
      <c r="B31" s="125"/>
      <c r="C31" s="126" t="s">
        <v>24</v>
      </c>
      <c r="D31" s="127">
        <v>1</v>
      </c>
      <c r="E31" s="88"/>
      <c r="F31" s="128"/>
      <c r="G31" s="14"/>
      <c r="H31" s="43">
        <v>21</v>
      </c>
      <c r="I31" s="44"/>
      <c r="J31" s="40" t="s">
        <v>135</v>
      </c>
      <c r="K31" s="41">
        <v>4</v>
      </c>
      <c r="L31" s="31"/>
      <c r="M31" s="32"/>
      <c r="O31" s="43">
        <v>22</v>
      </c>
      <c r="P31" s="44"/>
      <c r="Q31" s="33" t="s">
        <v>136</v>
      </c>
      <c r="R31" s="41">
        <v>3</v>
      </c>
      <c r="S31" s="31"/>
      <c r="T31" s="32"/>
      <c r="V31" s="55"/>
      <c r="W31" s="55"/>
      <c r="X31" s="55"/>
      <c r="Y31" s="55"/>
    </row>
    <row r="32" spans="1:29" s="19" customFormat="1" ht="14.4" x14ac:dyDescent="0.3">
      <c r="A32" s="139">
        <v>23</v>
      </c>
      <c r="B32" s="138" t="s">
        <v>15</v>
      </c>
      <c r="C32" s="144" t="s">
        <v>111</v>
      </c>
      <c r="D32" s="142">
        <v>1</v>
      </c>
      <c r="E32" s="87"/>
      <c r="F32" s="143"/>
      <c r="G32" s="14"/>
      <c r="H32" s="43">
        <v>22</v>
      </c>
      <c r="I32" s="44"/>
      <c r="J32" s="40" t="s">
        <v>137</v>
      </c>
      <c r="K32" s="41">
        <v>4</v>
      </c>
      <c r="L32" s="31"/>
      <c r="M32" s="32"/>
      <c r="O32" s="43">
        <v>23</v>
      </c>
      <c r="P32" s="44"/>
      <c r="Q32" s="33" t="s">
        <v>138</v>
      </c>
      <c r="R32" s="41">
        <v>4</v>
      </c>
      <c r="S32" s="31"/>
      <c r="T32" s="32"/>
      <c r="V32" s="55"/>
      <c r="W32" s="55"/>
      <c r="X32" s="55"/>
      <c r="Y32" s="55"/>
    </row>
    <row r="33" spans="1:37" s="19" customFormat="1" ht="14.4" x14ac:dyDescent="0.3">
      <c r="A33" s="140">
        <v>23</v>
      </c>
      <c r="B33" s="141" t="s">
        <v>16</v>
      </c>
      <c r="C33" s="145" t="s">
        <v>139</v>
      </c>
      <c r="D33" s="136">
        <v>2</v>
      </c>
      <c r="E33" s="86"/>
      <c r="F33" s="146"/>
      <c r="G33" s="14"/>
      <c r="H33" s="43">
        <v>23</v>
      </c>
      <c r="I33" s="44"/>
      <c r="J33" s="40" t="s">
        <v>140</v>
      </c>
      <c r="K33" s="41">
        <v>3</v>
      </c>
      <c r="L33" s="31"/>
      <c r="M33" s="32"/>
      <c r="O33" s="43">
        <v>24</v>
      </c>
      <c r="P33" s="44"/>
      <c r="Q33" s="33" t="s">
        <v>119</v>
      </c>
      <c r="R33" s="41">
        <v>2</v>
      </c>
      <c r="S33" s="31"/>
      <c r="T33" s="32"/>
      <c r="V33" s="55"/>
      <c r="W33" s="55"/>
      <c r="X33" s="55"/>
      <c r="Y33" s="55"/>
    </row>
    <row r="34" spans="1:37" s="19" customFormat="1" ht="14.4" x14ac:dyDescent="0.3">
      <c r="A34" s="139">
        <v>24</v>
      </c>
      <c r="B34" s="138" t="s">
        <v>15</v>
      </c>
      <c r="C34" s="113" t="s">
        <v>141</v>
      </c>
      <c r="D34" s="142">
        <v>1</v>
      </c>
      <c r="E34" s="87"/>
      <c r="F34" s="143"/>
      <c r="G34" s="14"/>
      <c r="H34" s="43">
        <v>24</v>
      </c>
      <c r="I34" s="44"/>
      <c r="J34" s="40" t="s">
        <v>125</v>
      </c>
      <c r="K34" s="41">
        <v>4</v>
      </c>
      <c r="L34" s="31"/>
      <c r="M34" s="32"/>
      <c r="O34" s="52">
        <v>25</v>
      </c>
      <c r="P34" s="58" t="s">
        <v>15</v>
      </c>
      <c r="Q34" s="91" t="s">
        <v>23</v>
      </c>
      <c r="R34" s="56">
        <v>2</v>
      </c>
      <c r="S34" s="53"/>
      <c r="T34" s="57"/>
      <c r="V34" s="55"/>
      <c r="W34" s="55"/>
      <c r="X34" s="55"/>
      <c r="Y34" s="55"/>
    </row>
    <row r="35" spans="1:37" s="19" customFormat="1" ht="14.4" x14ac:dyDescent="0.3">
      <c r="A35" s="140">
        <v>24</v>
      </c>
      <c r="B35" s="141" t="s">
        <v>16</v>
      </c>
      <c r="C35" s="114"/>
      <c r="D35" s="136">
        <v>2</v>
      </c>
      <c r="E35" s="86"/>
      <c r="F35" s="146"/>
      <c r="G35" s="14"/>
      <c r="H35" s="43">
        <v>25</v>
      </c>
      <c r="I35" s="44"/>
      <c r="J35" s="40" t="s">
        <v>142</v>
      </c>
      <c r="K35" s="41">
        <v>5</v>
      </c>
      <c r="L35" s="31"/>
      <c r="M35" s="32"/>
      <c r="O35" s="63">
        <v>25</v>
      </c>
      <c r="P35" s="59" t="s">
        <v>16</v>
      </c>
      <c r="Q35" s="90" t="s">
        <v>143</v>
      </c>
      <c r="R35" s="64">
        <v>4</v>
      </c>
      <c r="S35" s="62"/>
      <c r="T35" s="70"/>
      <c r="V35" s="55"/>
      <c r="W35" s="55"/>
      <c r="X35" s="55"/>
      <c r="Y35" s="55"/>
    </row>
    <row r="36" spans="1:37" s="19" customFormat="1" ht="14.4" x14ac:dyDescent="0.3">
      <c r="A36" s="124">
        <v>25</v>
      </c>
      <c r="B36" s="125"/>
      <c r="C36" s="126" t="s">
        <v>144</v>
      </c>
      <c r="D36" s="127">
        <v>4</v>
      </c>
      <c r="E36" s="88"/>
      <c r="F36" s="128"/>
      <c r="G36" s="14"/>
      <c r="H36" s="52">
        <v>26</v>
      </c>
      <c r="I36" s="58" t="s">
        <v>15</v>
      </c>
      <c r="J36" s="51" t="s">
        <v>145</v>
      </c>
      <c r="K36" s="56">
        <v>1</v>
      </c>
      <c r="L36" s="53"/>
      <c r="M36" s="57"/>
      <c r="O36" s="43">
        <v>26</v>
      </c>
      <c r="P36" s="44"/>
      <c r="Q36" s="33" t="s">
        <v>146</v>
      </c>
      <c r="R36" s="41">
        <v>6</v>
      </c>
      <c r="S36" s="31"/>
      <c r="T36" s="32"/>
      <c r="V36" s="55"/>
      <c r="W36" s="55"/>
      <c r="X36" s="55"/>
      <c r="Y36" s="55"/>
    </row>
    <row r="37" spans="1:37" s="13" customFormat="1" ht="15" thickBot="1" x14ac:dyDescent="0.35">
      <c r="A37" s="124">
        <v>26</v>
      </c>
      <c r="B37" s="125"/>
      <c r="C37" s="126" t="s">
        <v>147</v>
      </c>
      <c r="D37" s="127">
        <v>4</v>
      </c>
      <c r="E37" s="88"/>
      <c r="F37" s="128"/>
      <c r="G37" s="14"/>
      <c r="H37" s="63">
        <v>26</v>
      </c>
      <c r="I37" s="59" t="s">
        <v>16</v>
      </c>
      <c r="J37" s="67" t="s">
        <v>130</v>
      </c>
      <c r="K37" s="64">
        <v>1</v>
      </c>
      <c r="L37" s="62"/>
      <c r="M37" s="70"/>
      <c r="N37" s="19"/>
      <c r="O37" s="45">
        <v>27</v>
      </c>
      <c r="P37" s="46"/>
      <c r="Q37" s="35" t="s">
        <v>148</v>
      </c>
      <c r="R37" s="42">
        <v>3</v>
      </c>
      <c r="S37" s="34"/>
      <c r="T37" s="130"/>
      <c r="V37" s="55"/>
      <c r="W37" s="55"/>
      <c r="X37" s="55"/>
      <c r="Y37" s="55"/>
    </row>
    <row r="38" spans="1:37" s="19" customFormat="1" ht="15" thickBot="1" x14ac:dyDescent="0.35">
      <c r="A38" s="124">
        <v>27</v>
      </c>
      <c r="B38" s="125"/>
      <c r="C38" s="126" t="s">
        <v>149</v>
      </c>
      <c r="D38" s="127">
        <v>4</v>
      </c>
      <c r="E38" s="88"/>
      <c r="F38" s="128"/>
      <c r="G38" s="14"/>
      <c r="H38" s="52">
        <v>27</v>
      </c>
      <c r="I38" s="58" t="s">
        <v>15</v>
      </c>
      <c r="J38" s="162" t="s">
        <v>150</v>
      </c>
      <c r="K38" s="56">
        <v>2</v>
      </c>
      <c r="L38" s="53"/>
      <c r="M38" s="57"/>
      <c r="O38" s="104" t="s">
        <v>5</v>
      </c>
      <c r="P38" s="104"/>
      <c r="Q38" s="105"/>
      <c r="R38" s="27">
        <f>SUM(R5:R37)</f>
        <v>80</v>
      </c>
      <c r="S38" s="27"/>
      <c r="T38" s="28"/>
      <c r="V38" s="55"/>
      <c r="W38" s="55"/>
      <c r="X38" s="55"/>
      <c r="Y38" s="55"/>
    </row>
    <row r="39" spans="1:37" s="19" customFormat="1" ht="15" thickBot="1" x14ac:dyDescent="0.35">
      <c r="A39" s="124">
        <v>28</v>
      </c>
      <c r="B39" s="125"/>
      <c r="C39" s="126" t="s">
        <v>151</v>
      </c>
      <c r="D39" s="127">
        <v>4</v>
      </c>
      <c r="E39" s="88"/>
      <c r="F39" s="128"/>
      <c r="G39" s="14"/>
      <c r="H39" s="163">
        <v>27</v>
      </c>
      <c r="I39" s="164" t="s">
        <v>16</v>
      </c>
      <c r="J39" s="165"/>
      <c r="K39" s="166">
        <v>2</v>
      </c>
      <c r="L39" s="170"/>
      <c r="M39" s="171"/>
      <c r="V39" s="55"/>
      <c r="W39" s="55"/>
      <c r="X39" s="55"/>
      <c r="Y39" s="55"/>
    </row>
    <row r="40" spans="1:37" s="19" customFormat="1" ht="15" thickBot="1" x14ac:dyDescent="0.35">
      <c r="A40" s="131">
        <v>29</v>
      </c>
      <c r="B40" s="132"/>
      <c r="C40" s="133" t="s">
        <v>152</v>
      </c>
      <c r="D40" s="134">
        <v>4</v>
      </c>
      <c r="E40" s="89"/>
      <c r="F40" s="135"/>
      <c r="G40" s="14"/>
      <c r="H40" s="104" t="s">
        <v>5</v>
      </c>
      <c r="I40" s="104"/>
      <c r="J40" s="104"/>
      <c r="K40" s="27">
        <f>SUM(K5:K39)</f>
        <v>80</v>
      </c>
      <c r="L40" s="27"/>
      <c r="M40" s="28"/>
      <c r="O40" s="22"/>
      <c r="P40" s="22"/>
      <c r="Q40" s="93" t="s">
        <v>9</v>
      </c>
      <c r="R40" s="110"/>
      <c r="S40" s="111"/>
      <c r="T40" s="22"/>
      <c r="V40" s="55"/>
      <c r="W40" s="55"/>
      <c r="X40" s="55"/>
      <c r="Y40" s="55"/>
    </row>
    <row r="41" spans="1:37" s="19" customFormat="1" ht="15" thickBot="1" x14ac:dyDescent="0.35">
      <c r="A41" s="104" t="s">
        <v>5</v>
      </c>
      <c r="B41" s="104"/>
      <c r="C41" s="104"/>
      <c r="D41" s="27">
        <f>SUM(D5:D40)</f>
        <v>80</v>
      </c>
      <c r="E41" s="27"/>
      <c r="F41" s="28"/>
      <c r="G41" s="14"/>
      <c r="O41" s="22"/>
      <c r="P41" s="22"/>
      <c r="Q41" s="93" t="s">
        <v>10</v>
      </c>
      <c r="R41" s="110"/>
      <c r="S41" s="111"/>
      <c r="T41" s="22"/>
    </row>
    <row r="42" spans="1:37" s="19" customFormat="1" ht="15" thickBot="1" x14ac:dyDescent="0.35">
      <c r="G42" s="14"/>
      <c r="H42" s="13"/>
      <c r="I42" s="13"/>
      <c r="J42" s="13"/>
      <c r="K42" s="13"/>
      <c r="L42" s="13"/>
      <c r="M42" s="13"/>
      <c r="O42" s="22"/>
      <c r="P42" s="22"/>
      <c r="Q42" s="93" t="s">
        <v>11</v>
      </c>
      <c r="R42" s="110"/>
      <c r="S42" s="111"/>
      <c r="T42" s="22"/>
    </row>
    <row r="43" spans="1:37" s="19" customFormat="1" ht="15" thickBot="1" x14ac:dyDescent="0.35">
      <c r="C43" s="21" t="s">
        <v>153</v>
      </c>
      <c r="G43" s="14"/>
      <c r="H43" s="22"/>
      <c r="I43" s="22"/>
      <c r="J43" s="22"/>
      <c r="K43" s="22"/>
      <c r="L43" s="22"/>
      <c r="M43" s="22"/>
      <c r="O43" s="22"/>
      <c r="P43" s="22"/>
      <c r="Q43" s="20"/>
      <c r="R43" s="20"/>
      <c r="S43" s="93"/>
      <c r="T43" s="22"/>
    </row>
    <row r="44" spans="1:37" s="19" customFormat="1" ht="15" thickBot="1" x14ac:dyDescent="0.35">
      <c r="A44" s="22"/>
      <c r="B44" s="22"/>
      <c r="C44" s="22"/>
      <c r="D44" s="22"/>
      <c r="E44" s="22"/>
      <c r="F44" s="22"/>
      <c r="G44" s="14"/>
      <c r="H44" s="22"/>
      <c r="I44" s="22"/>
      <c r="J44" s="22"/>
      <c r="K44" s="22"/>
      <c r="L44" s="22"/>
      <c r="M44" s="22"/>
      <c r="O44" s="22"/>
      <c r="P44" s="22"/>
      <c r="Q44" s="93" t="s">
        <v>13</v>
      </c>
      <c r="R44" s="115"/>
      <c r="S44" s="112"/>
      <c r="T44" s="22"/>
    </row>
    <row r="45" spans="1:37" s="19" customFormat="1" ht="14.4" x14ac:dyDescent="0.3">
      <c r="A45" s="6"/>
      <c r="B45" s="6"/>
      <c r="F45" s="3"/>
      <c r="G45" s="14"/>
      <c r="H45" s="22"/>
      <c r="I45" s="22"/>
      <c r="J45" s="22"/>
      <c r="K45" s="22"/>
      <c r="L45" s="22"/>
      <c r="M45" s="22"/>
      <c r="O45" s="22"/>
      <c r="P45" s="22"/>
      <c r="Q45" s="22"/>
      <c r="R45" s="22"/>
      <c r="S45" s="22"/>
      <c r="T45" s="22"/>
    </row>
    <row r="46" spans="1:37" s="19" customFormat="1" ht="14.4" x14ac:dyDescent="0.3">
      <c r="A46" s="22"/>
      <c r="B46" s="22"/>
      <c r="F46" s="22"/>
      <c r="G46" s="14"/>
      <c r="H46" s="22"/>
      <c r="I46" s="22"/>
      <c r="J46" s="22"/>
      <c r="K46" s="22"/>
      <c r="L46" s="22"/>
      <c r="M46" s="22"/>
      <c r="O46" s="22"/>
      <c r="P46" s="22"/>
      <c r="Q46" s="22"/>
      <c r="R46" s="22"/>
      <c r="S46" s="22"/>
      <c r="T46" s="22"/>
    </row>
    <row r="47" spans="1:37" s="19" customFormat="1" ht="14.4" x14ac:dyDescent="0.3">
      <c r="A47" s="22"/>
      <c r="B47" s="22"/>
      <c r="F47" s="22"/>
      <c r="G47" s="14"/>
      <c r="H47" s="22"/>
      <c r="I47" s="22"/>
      <c r="J47" s="22"/>
      <c r="K47" s="22"/>
      <c r="L47" s="22"/>
      <c r="M47" s="22"/>
      <c r="O47" s="22"/>
      <c r="P47" s="22"/>
      <c r="Q47" s="22"/>
      <c r="R47" s="22"/>
      <c r="S47" s="22"/>
      <c r="T47" s="22"/>
    </row>
    <row r="48" spans="1:37" s="19" customFormat="1" ht="14.4" x14ac:dyDescent="0.3">
      <c r="A48" s="22"/>
      <c r="B48" s="22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</row>
    <row r="49" spans="1:38" s="22" customFormat="1" ht="14.4" x14ac:dyDescent="0.3"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</row>
    <row r="50" spans="1:38" s="22" customFormat="1" ht="14.4" x14ac:dyDescent="0.3">
      <c r="G50" s="14"/>
    </row>
    <row r="51" spans="1:38" s="22" customFormat="1" ht="14.4" x14ac:dyDescent="0.3">
      <c r="G51" s="14"/>
    </row>
    <row r="52" spans="1:38" s="22" customFormat="1" ht="14.4" x14ac:dyDescent="0.3">
      <c r="G52" s="14"/>
    </row>
    <row r="53" spans="1:38" s="22" customFormat="1" ht="14.4" x14ac:dyDescent="0.3">
      <c r="G53" s="14"/>
    </row>
    <row r="54" spans="1:38" s="22" customFormat="1" x14ac:dyDescent="0.3">
      <c r="G54" s="95"/>
      <c r="N54" s="1"/>
    </row>
    <row r="55" spans="1:38" s="22" customFormat="1" ht="14.4" x14ac:dyDescent="0.3">
      <c r="G55" s="14"/>
    </row>
    <row r="56" spans="1:38" s="22" customFormat="1" ht="14.4" x14ac:dyDescent="0.3">
      <c r="G56" s="14"/>
      <c r="O56" s="1"/>
      <c r="P56" s="1"/>
      <c r="Q56" s="1"/>
      <c r="R56" s="1"/>
      <c r="S56" s="1"/>
      <c r="T56" s="1"/>
    </row>
    <row r="57" spans="1:38" s="22" customFormat="1" ht="14.4" x14ac:dyDescent="0.3">
      <c r="G57" s="14"/>
    </row>
    <row r="58" spans="1:38" ht="14.4" x14ac:dyDescent="0.3">
      <c r="A58" s="22"/>
      <c r="B58" s="22"/>
      <c r="C58" s="22"/>
      <c r="D58" s="22"/>
      <c r="E58" s="22"/>
      <c r="F58" s="22"/>
      <c r="G58" s="14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38" s="22" customFormat="1" ht="14.4" x14ac:dyDescent="0.3">
      <c r="G59" s="14"/>
    </row>
    <row r="60" spans="1:38" s="22" customFormat="1" ht="14.4" x14ac:dyDescent="0.3">
      <c r="G60" s="14"/>
    </row>
    <row r="61" spans="1:38" s="22" customFormat="1" ht="14.4" x14ac:dyDescent="0.3">
      <c r="G61" s="14"/>
    </row>
    <row r="62" spans="1:38" s="22" customFormat="1" ht="14.4" x14ac:dyDescent="0.3">
      <c r="G62" s="14"/>
    </row>
    <row r="63" spans="1:38" s="22" customFormat="1" ht="14.4" x14ac:dyDescent="0.3">
      <c r="G63" s="14"/>
      <c r="H63" s="1"/>
      <c r="I63" s="1"/>
      <c r="J63" s="1"/>
      <c r="K63" s="1"/>
      <c r="L63" s="1"/>
      <c r="M63" s="1"/>
    </row>
    <row r="64" spans="1:38" s="22" customFormat="1" ht="14.4" x14ac:dyDescent="0.3">
      <c r="G64" s="14"/>
    </row>
    <row r="65" spans="1:14" s="22" customFormat="1" ht="14.4" x14ac:dyDescent="0.3">
      <c r="G65" s="14"/>
    </row>
    <row r="66" spans="1:14" s="22" customFormat="1" ht="14.4" x14ac:dyDescent="0.3">
      <c r="A66" s="6"/>
      <c r="B66" s="6"/>
      <c r="C66" s="5"/>
      <c r="D66" s="11"/>
      <c r="E66" s="5"/>
      <c r="F66" s="3"/>
      <c r="G66" s="14"/>
    </row>
    <row r="67" spans="1:14" s="22" customFormat="1" ht="14.4" x14ac:dyDescent="0.3">
      <c r="G67" s="14"/>
    </row>
    <row r="68" spans="1:14" s="22" customFormat="1" ht="14.4" x14ac:dyDescent="0.3">
      <c r="G68" s="14"/>
    </row>
    <row r="69" spans="1:14" s="22" customFormat="1" ht="14.4" x14ac:dyDescent="0.3">
      <c r="G69" s="14"/>
    </row>
    <row r="70" spans="1:14" s="22" customFormat="1" ht="14.4" x14ac:dyDescent="0.3">
      <c r="G70" s="14"/>
    </row>
    <row r="71" spans="1:14" s="22" customFormat="1" ht="14.4" x14ac:dyDescent="0.3">
      <c r="G71" s="14"/>
    </row>
    <row r="72" spans="1:14" s="22" customFormat="1" ht="14.4" x14ac:dyDescent="0.3">
      <c r="G72" s="14"/>
    </row>
    <row r="73" spans="1:14" s="22" customFormat="1" ht="14.4" x14ac:dyDescent="0.3">
      <c r="G73" s="14"/>
    </row>
    <row r="74" spans="1:14" s="22" customFormat="1" ht="14.4" x14ac:dyDescent="0.3">
      <c r="G74" s="14"/>
    </row>
    <row r="75" spans="1:14" s="22" customFormat="1" x14ac:dyDescent="0.3">
      <c r="G75" s="95"/>
      <c r="N75" s="1"/>
    </row>
    <row r="76" spans="1:14" s="22" customFormat="1" ht="14.4" x14ac:dyDescent="0.3">
      <c r="G76" s="14"/>
    </row>
    <row r="77" spans="1:14" s="22" customFormat="1" ht="14.4" x14ac:dyDescent="0.3">
      <c r="G77" s="14"/>
    </row>
    <row r="78" spans="1:14" s="22" customFormat="1" ht="14.4" x14ac:dyDescent="0.3">
      <c r="G78" s="14"/>
    </row>
    <row r="79" spans="1:14" s="22" customFormat="1" ht="14.4" x14ac:dyDescent="0.3">
      <c r="G79" s="14"/>
    </row>
    <row r="80" spans="1:14" s="22" customFormat="1" ht="14.4" x14ac:dyDescent="0.3">
      <c r="G80" s="14"/>
    </row>
    <row r="81" spans="1:20" s="22" customFormat="1" ht="14.4" x14ac:dyDescent="0.3">
      <c r="G81" s="14"/>
      <c r="O81" s="15"/>
      <c r="P81" s="15"/>
      <c r="Q81" s="15"/>
      <c r="R81" s="15"/>
      <c r="S81" s="15"/>
      <c r="T81" s="15"/>
    </row>
    <row r="82" spans="1:20" s="22" customFormat="1" ht="14.4" x14ac:dyDescent="0.3">
      <c r="G82" s="14"/>
      <c r="O82" s="15"/>
      <c r="P82" s="15"/>
      <c r="Q82" s="15"/>
      <c r="R82" s="15"/>
      <c r="S82" s="15"/>
      <c r="T82" s="15"/>
    </row>
    <row r="83" spans="1:20" s="15" customFormat="1" ht="14.4" x14ac:dyDescent="0.3">
      <c r="A83" s="22"/>
      <c r="B83" s="22"/>
      <c r="C83" s="22"/>
      <c r="D83" s="22"/>
      <c r="E83" s="22"/>
      <c r="F83" s="22"/>
      <c r="G83" s="14"/>
      <c r="H83" s="22"/>
      <c r="I83" s="22"/>
      <c r="J83" s="22"/>
      <c r="K83" s="22"/>
      <c r="L83" s="22"/>
      <c r="M83" s="22"/>
      <c r="N83" s="22"/>
    </row>
    <row r="84" spans="1:20" s="15" customFormat="1" ht="14.4" x14ac:dyDescent="0.3">
      <c r="A84" s="22"/>
      <c r="B84" s="22"/>
      <c r="C84" s="22"/>
      <c r="D84" s="22"/>
      <c r="E84" s="22"/>
      <c r="F84" s="22"/>
      <c r="G84" s="14"/>
      <c r="H84" s="22"/>
      <c r="I84" s="22"/>
      <c r="J84" s="22"/>
      <c r="K84" s="22"/>
      <c r="L84" s="22"/>
      <c r="M84" s="22"/>
      <c r="N84" s="22"/>
      <c r="O84" s="24"/>
      <c r="P84" s="24"/>
      <c r="Q84" s="24"/>
      <c r="R84" s="24"/>
      <c r="S84" s="24"/>
      <c r="T84" s="24"/>
    </row>
    <row r="85" spans="1:20" s="15" customFormat="1" ht="14.4" x14ac:dyDescent="0.3">
      <c r="A85" s="22"/>
      <c r="B85" s="22"/>
      <c r="C85" s="22"/>
      <c r="D85" s="22"/>
      <c r="E85" s="22"/>
      <c r="F85" s="22"/>
      <c r="G85" s="14"/>
      <c r="H85" s="22"/>
      <c r="I85" s="22"/>
      <c r="J85" s="22"/>
      <c r="K85" s="22"/>
      <c r="L85" s="22"/>
      <c r="M85" s="22"/>
      <c r="N85" s="22"/>
      <c r="O85" s="24"/>
      <c r="P85" s="24"/>
      <c r="Q85" s="24"/>
      <c r="R85" s="24"/>
      <c r="S85" s="24"/>
      <c r="T85" s="24"/>
    </row>
    <row r="86" spans="1:20" s="24" customFormat="1" ht="14.4" x14ac:dyDescent="0.3">
      <c r="A86" s="22"/>
      <c r="B86" s="22"/>
      <c r="C86" s="22"/>
      <c r="D86" s="22"/>
      <c r="E86" s="22"/>
      <c r="F86" s="22"/>
      <c r="G86" s="14"/>
      <c r="H86" s="22"/>
      <c r="I86" s="22"/>
      <c r="J86" s="22"/>
      <c r="K86" s="22"/>
      <c r="L86" s="22"/>
      <c r="M86" s="22"/>
      <c r="N86" s="22"/>
      <c r="O86" s="1"/>
      <c r="P86" s="1"/>
      <c r="Q86" s="1"/>
      <c r="R86" s="1"/>
      <c r="S86" s="1"/>
      <c r="T86" s="1"/>
    </row>
    <row r="87" spans="1:20" s="24" customFormat="1" ht="14.4" x14ac:dyDescent="0.3">
      <c r="A87" s="22"/>
      <c r="B87" s="22"/>
      <c r="C87" s="22"/>
      <c r="D87" s="22"/>
      <c r="E87" s="22"/>
      <c r="F87" s="22"/>
      <c r="G87" s="14"/>
      <c r="H87" s="22"/>
      <c r="I87" s="22"/>
      <c r="J87" s="22"/>
      <c r="K87" s="22"/>
      <c r="L87" s="22"/>
      <c r="M87" s="22"/>
      <c r="N87" s="22"/>
      <c r="O87" s="1"/>
      <c r="P87" s="1"/>
      <c r="Q87" s="1"/>
      <c r="R87" s="1"/>
      <c r="S87" s="1"/>
      <c r="T87" s="1"/>
    </row>
    <row r="88" spans="1:20" ht="14.4" x14ac:dyDescent="0.3">
      <c r="A88" s="22"/>
      <c r="B88" s="22"/>
      <c r="C88" s="22"/>
      <c r="D88" s="22"/>
      <c r="E88" s="22"/>
      <c r="F88" s="22"/>
      <c r="G88" s="14"/>
      <c r="H88" s="15"/>
      <c r="I88" s="15"/>
      <c r="J88" s="15"/>
      <c r="K88" s="15"/>
      <c r="L88" s="15"/>
      <c r="M88" s="15"/>
      <c r="N88" s="22"/>
    </row>
    <row r="89" spans="1:20" ht="14.4" x14ac:dyDescent="0.3">
      <c r="A89" s="22"/>
      <c r="B89" s="22"/>
      <c r="C89" s="22"/>
      <c r="D89" s="22"/>
      <c r="E89" s="22"/>
      <c r="F89" s="22"/>
      <c r="G89" s="14"/>
      <c r="H89" s="15"/>
      <c r="I89" s="15"/>
      <c r="J89" s="15"/>
      <c r="K89" s="15"/>
      <c r="L89" s="15"/>
      <c r="M89" s="15"/>
      <c r="N89" s="22"/>
    </row>
    <row r="90" spans="1:20" ht="14.4" x14ac:dyDescent="0.3">
      <c r="A90" s="22"/>
      <c r="B90" s="22"/>
      <c r="C90" s="22"/>
      <c r="D90" s="22"/>
      <c r="E90" s="22"/>
      <c r="F90" s="22"/>
      <c r="G90" s="14"/>
      <c r="H90" s="15"/>
      <c r="I90" s="15"/>
      <c r="J90" s="15"/>
      <c r="K90" s="15"/>
      <c r="L90" s="15"/>
      <c r="M90" s="15"/>
      <c r="N90" s="22"/>
    </row>
    <row r="91" spans="1:20" ht="14.4" x14ac:dyDescent="0.3">
      <c r="A91" s="13"/>
      <c r="B91" s="13"/>
      <c r="C91" s="15"/>
      <c r="D91" s="17"/>
      <c r="E91" s="13"/>
      <c r="F91" s="16"/>
      <c r="G91" s="14"/>
      <c r="H91" s="24"/>
      <c r="I91" s="24"/>
      <c r="J91" s="24"/>
      <c r="K91" s="24"/>
      <c r="L91" s="24"/>
      <c r="M91" s="24"/>
      <c r="N91" s="22"/>
    </row>
    <row r="92" spans="1:20" ht="14.4" x14ac:dyDescent="0.3">
      <c r="A92" s="13"/>
      <c r="B92" s="13"/>
      <c r="C92" s="15"/>
      <c r="D92" s="17"/>
      <c r="E92" s="13"/>
      <c r="F92" s="16"/>
      <c r="G92" s="14"/>
      <c r="H92" s="24"/>
      <c r="I92" s="24"/>
      <c r="J92" s="24"/>
      <c r="K92" s="24"/>
      <c r="L92" s="24"/>
      <c r="M92" s="24"/>
      <c r="N92" s="22"/>
    </row>
    <row r="93" spans="1:20" ht="14.4" x14ac:dyDescent="0.3">
      <c r="A93" s="17"/>
      <c r="B93" s="17"/>
      <c r="C93" s="13"/>
      <c r="D93" s="17"/>
      <c r="E93" s="13"/>
      <c r="F93" s="16"/>
      <c r="G93" s="14"/>
      <c r="N93" s="22"/>
    </row>
    <row r="94" spans="1:20" ht="14.4" x14ac:dyDescent="0.3">
      <c r="A94" s="95"/>
      <c r="B94" s="95"/>
      <c r="C94" s="23"/>
      <c r="D94" s="12"/>
      <c r="E94" s="23"/>
      <c r="F94" s="12"/>
      <c r="G94" s="18"/>
      <c r="N94" s="22"/>
    </row>
    <row r="95" spans="1:20" ht="14.4" x14ac:dyDescent="0.3">
      <c r="A95" s="95"/>
      <c r="B95" s="95"/>
      <c r="C95" s="23"/>
      <c r="D95" s="12"/>
      <c r="E95" s="23"/>
      <c r="F95" s="12"/>
      <c r="G95" s="18"/>
      <c r="N95" s="22"/>
    </row>
    <row r="96" spans="1:20" ht="14.4" x14ac:dyDescent="0.3">
      <c r="D96" s="5"/>
      <c r="F96" s="5"/>
      <c r="G96" s="18"/>
      <c r="N96" s="22"/>
    </row>
    <row r="97" spans="4:14" ht="14.4" x14ac:dyDescent="0.3">
      <c r="D97" s="5"/>
      <c r="F97" s="5"/>
      <c r="G97" s="18"/>
      <c r="N97" s="22"/>
    </row>
    <row r="98" spans="4:14" ht="14.4" x14ac:dyDescent="0.3">
      <c r="D98" s="5"/>
      <c r="F98" s="5"/>
      <c r="G98" s="19"/>
      <c r="N98" s="22"/>
    </row>
    <row r="99" spans="4:14" ht="14.4" x14ac:dyDescent="0.3">
      <c r="G99" s="19"/>
      <c r="N99" s="22"/>
    </row>
    <row r="100" spans="4:14" ht="14.4" x14ac:dyDescent="0.3">
      <c r="D100" s="5"/>
      <c r="F100" s="5"/>
      <c r="G100" s="19"/>
      <c r="N100" s="15"/>
    </row>
    <row r="101" spans="4:14" ht="14.4" x14ac:dyDescent="0.3">
      <c r="D101" s="5"/>
      <c r="F101" s="5"/>
      <c r="G101" s="19"/>
      <c r="N101" s="15"/>
    </row>
    <row r="102" spans="4:14" ht="14.4" x14ac:dyDescent="0.3">
      <c r="D102" s="5"/>
      <c r="F102" s="5"/>
      <c r="G102" s="19"/>
      <c r="N102" s="15"/>
    </row>
    <row r="103" spans="4:14" ht="14.4" x14ac:dyDescent="0.3">
      <c r="D103" s="5"/>
      <c r="F103" s="5"/>
      <c r="G103" s="23"/>
      <c r="N103" s="24"/>
    </row>
    <row r="104" spans="4:14" ht="14.4" x14ac:dyDescent="0.3">
      <c r="G104" s="23"/>
      <c r="N104" s="24"/>
    </row>
    <row r="105" spans="4:14" x14ac:dyDescent="0.3">
      <c r="G105" s="5"/>
    </row>
    <row r="106" spans="4:14" x14ac:dyDescent="0.3">
      <c r="G106" s="5"/>
    </row>
    <row r="107" spans="4:14" x14ac:dyDescent="0.3">
      <c r="G107" s="5"/>
    </row>
    <row r="109" spans="4:14" x14ac:dyDescent="0.3">
      <c r="G109" s="5"/>
    </row>
    <row r="110" spans="4:14" x14ac:dyDescent="0.3">
      <c r="G110" s="5"/>
    </row>
    <row r="111" spans="4:14" x14ac:dyDescent="0.3">
      <c r="G111" s="5"/>
    </row>
    <row r="112" spans="4:14" x14ac:dyDescent="0.3">
      <c r="G112" s="5"/>
    </row>
  </sheetData>
  <dataConsolidate/>
  <mergeCells count="23">
    <mergeCell ref="A41:C41"/>
    <mergeCell ref="R41:S41"/>
    <mergeCell ref="R42:S42"/>
    <mergeCell ref="R44:S44"/>
    <mergeCell ref="J23:J24"/>
    <mergeCell ref="C34:C35"/>
    <mergeCell ref="J38:J39"/>
    <mergeCell ref="O38:Q38"/>
    <mergeCell ref="H40:J40"/>
    <mergeCell ref="R40:S40"/>
    <mergeCell ref="A4:B4"/>
    <mergeCell ref="H4:I4"/>
    <mergeCell ref="O4:P4"/>
    <mergeCell ref="J11:J12"/>
    <mergeCell ref="C13:C14"/>
    <mergeCell ref="C21:C22"/>
    <mergeCell ref="A1:C1"/>
    <mergeCell ref="A2:C2"/>
    <mergeCell ref="D2:H2"/>
    <mergeCell ref="J2:O2"/>
    <mergeCell ref="A3:F3"/>
    <mergeCell ref="H3:M3"/>
    <mergeCell ref="O3:T3"/>
  </mergeCells>
  <hyperlinks>
    <hyperlink ref="A1" location="Index" display="Back to Index" xr:uid="{63FA584F-7CFF-4BB9-8B56-D8993612F7C2}"/>
  </hyperlinks>
  <printOptions horizontalCentered="1" verticalCentered="1"/>
  <pageMargins left="0.23622047244094491" right="0.23622047244094491" top="0.31496062992125984" bottom="0.35433070866141736" header="0.31496062992125984" footer="0.19685039370078741"/>
  <pageSetup paperSize="9" scale="75" orientation="landscape" r:id="rId1"/>
  <headerFooter>
    <oddFooter>&amp;L&amp;K03-020www.justmaths.co.uk &amp;C                &amp;R&amp;K03-020©JustMaths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14</vt:i4>
      </vt:variant>
    </vt:vector>
  </HeadingPairs>
  <TitlesOfParts>
    <vt:vector size="20" baseType="lpstr">
      <vt:lpstr>P1</vt:lpstr>
      <vt:lpstr>P2</vt:lpstr>
      <vt:lpstr>P3</vt:lpstr>
      <vt:lpstr>Student Reference</vt:lpstr>
      <vt:lpstr>ANALYSIS</vt:lpstr>
      <vt:lpstr>Manual Version </vt:lpstr>
      <vt:lpstr>'P2'!AQAP1</vt:lpstr>
      <vt:lpstr>'P3'!AQAP1</vt:lpstr>
      <vt:lpstr>AQAP1</vt:lpstr>
      <vt:lpstr>AQAP2</vt:lpstr>
      <vt:lpstr>AQAP3</vt:lpstr>
      <vt:lpstr>'Student Reference'!Names</vt:lpstr>
      <vt:lpstr>ANALYSIS!Print_Area</vt:lpstr>
      <vt:lpstr>'Manual Version '!Print_Area</vt:lpstr>
      <vt:lpstr>'Student Reference'!Print_Titles</vt:lpstr>
      <vt:lpstr>'Student Reference'!PupilCount</vt:lpstr>
      <vt:lpstr>'Student Reference'!Start4</vt:lpstr>
      <vt:lpstr>ANALYSIS!Start5</vt:lpstr>
      <vt:lpstr>'Manual Version '!Start5</vt:lpstr>
      <vt:lpstr>'Student Reference'!WrongName</vt:lpstr>
    </vt:vector>
  </TitlesOfParts>
  <Company>Trinity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Melanie Muldowney</cp:lastModifiedBy>
  <cp:lastPrinted>2017-09-03T20:35:53Z</cp:lastPrinted>
  <dcterms:created xsi:type="dcterms:W3CDTF">2011-09-06T19:38:33Z</dcterms:created>
  <dcterms:modified xsi:type="dcterms:W3CDTF">2017-09-03T20:35:59Z</dcterms:modified>
</cp:coreProperties>
</file>